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720" windowHeight="1179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list'!$F$4</definedName>
    <definedName name="MJ">'Krycí list'!$G$4</definedName>
    <definedName name="Mont">Rekapitulace!$H$10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Položky!$A$1:$G$41</definedName>
    <definedName name="_xlnm.Print_Area" localSheetId="1">Rekapitulace!$A$1:$I$11</definedName>
    <definedName name="PocetMJ">'Krycí list'!$G$7</definedName>
    <definedName name="Poznamka">'Krycí list'!$B$37</definedName>
    <definedName name="Projektant">'Krycí list'!$C$7</definedName>
    <definedName name="PSV">Rekapitulace!$F$10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E40" i="3" l="1"/>
  <c r="BD40" i="3"/>
  <c r="BC40" i="3"/>
  <c r="BB40" i="3"/>
  <c r="BA40" i="3"/>
  <c r="G40" i="3"/>
  <c r="B9" i="2"/>
  <c r="A9" i="2"/>
  <c r="BE41" i="3"/>
  <c r="I9" i="2" s="1"/>
  <c r="BD41" i="3"/>
  <c r="H9" i="2" s="1"/>
  <c r="BC41" i="3"/>
  <c r="G9" i="2" s="1"/>
  <c r="BB41" i="3"/>
  <c r="F9" i="2" s="1"/>
  <c r="BA41" i="3"/>
  <c r="E9" i="2" s="1"/>
  <c r="G41" i="3"/>
  <c r="C41" i="3"/>
  <c r="BE36" i="3"/>
  <c r="BE38" i="3" s="1"/>
  <c r="I8" i="2" s="1"/>
  <c r="BD36" i="3"/>
  <c r="BD38" i="3" s="1"/>
  <c r="H8" i="2" s="1"/>
  <c r="BC36" i="3"/>
  <c r="BB36" i="3"/>
  <c r="BB38" i="3" s="1"/>
  <c r="F8" i="2" s="1"/>
  <c r="G36" i="3"/>
  <c r="BA36" i="3" s="1"/>
  <c r="BA38" i="3" s="1"/>
  <c r="E8" i="2" s="1"/>
  <c r="B8" i="2"/>
  <c r="A8" i="2"/>
  <c r="BC38" i="3"/>
  <c r="G8" i="2" s="1"/>
  <c r="C38" i="3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30" i="3"/>
  <c r="BD30" i="3"/>
  <c r="BC30" i="3"/>
  <c r="BB30" i="3"/>
  <c r="G30" i="3"/>
  <c r="BA30" i="3" s="1"/>
  <c r="BE28" i="3"/>
  <c r="BD28" i="3"/>
  <c r="BC28" i="3"/>
  <c r="BB28" i="3"/>
  <c r="G28" i="3"/>
  <c r="BA28" i="3" s="1"/>
  <c r="BE26" i="3"/>
  <c r="BD26" i="3"/>
  <c r="BC26" i="3"/>
  <c r="BB26" i="3"/>
  <c r="G26" i="3"/>
  <c r="BA26" i="3" s="1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D8" i="3"/>
  <c r="BC8" i="3"/>
  <c r="BB8" i="3"/>
  <c r="G8" i="3"/>
  <c r="BA8" i="3" s="1"/>
  <c r="B7" i="2"/>
  <c r="A7" i="2"/>
  <c r="C34" i="3"/>
  <c r="C4" i="3"/>
  <c r="F3" i="3"/>
  <c r="C3" i="3"/>
  <c r="C2" i="2"/>
  <c r="C1" i="2"/>
  <c r="F31" i="1"/>
  <c r="G8" i="1"/>
  <c r="BE34" i="3" l="1"/>
  <c r="I7" i="2" s="1"/>
  <c r="I10" i="2" s="1"/>
  <c r="C20" i="1" s="1"/>
  <c r="G34" i="3"/>
  <c r="BC34" i="3"/>
  <c r="G7" i="2" s="1"/>
  <c r="G10" i="2" s="1"/>
  <c r="C14" i="1" s="1"/>
  <c r="BB34" i="3"/>
  <c r="F7" i="2" s="1"/>
  <c r="F10" i="2" s="1"/>
  <c r="C17" i="1" s="1"/>
  <c r="BD34" i="3"/>
  <c r="H7" i="2" s="1"/>
  <c r="H10" i="2" s="1"/>
  <c r="C15" i="1" s="1"/>
  <c r="BA34" i="3"/>
  <c r="E7" i="2" s="1"/>
  <c r="E10" i="2" s="1"/>
  <c r="C16" i="1" s="1"/>
  <c r="G38" i="3"/>
  <c r="C18" i="1" l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<sst xmlns="http://schemas.openxmlformats.org/spreadsheetml/2006/main" count="162" uniqueCount="118">
  <si>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</si>
  <si>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</si>
  <si>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</si>
  <si>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</si>
  <si>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</si>
  <si>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</si>
  <si>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</si>
  <si>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</si>
  <si>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</si>
  <si>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</si>
  <si>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</si>
  <si>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</si>
  <si>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</si>
  <si>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</si>
  <si>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</si>
  <si>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</si>
  <si>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</si>
  <si>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</si>
  <si>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</si>
  <si>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</si>
  <si>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</si>
  <si>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</si>
  <si>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</si>
  <si>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</si>
  <si>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</si>
  <si>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</si>
  <si>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</si>
  <si>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</si>
  <si>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</si>
  <si>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</si>
  <si>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</si>
  <si>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</si>
  <si>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</si>
  <si>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</si>
  <si>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</si>
  <si>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</si>
  <si>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</si>
  <si>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</si>
  <si>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</si>
  <si>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</si>
  <si>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</si>
  <si>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</si>
  <si>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</si>
  <si>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</si>
  <si>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</si>
  <si>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</si>
  <si>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</si>
  <si>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</si>
  <si>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</si>
  <si>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</si>
  <si>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</si>
  <si>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</si>
  <si>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</si>
  <si>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</si>
  <si>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</si>
  <si>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</si>
  <si>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</si>
  <si>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</si>
  <si>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</si>
  <si>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</si>
  <si>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</si>
  <si>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</si>
  <si>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</si>
  <si>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 xml:space="preserve">Oprava a odbahnění Račerovického rybníka </t>
  </si>
  <si>
    <t>So-06 - úprava lit. zóny, sedimentační tůň</t>
  </si>
  <si>
    <t>111 20-1101.R00</t>
  </si>
  <si>
    <t xml:space="preserve">Odstranění křovin i s kořeny na ploše do 1000 m2 </t>
  </si>
  <si>
    <t>m2</t>
  </si>
  <si>
    <t>situace kácení  výkr. C.6</t>
  </si>
  <si>
    <t>112 10-1101.R00</t>
  </si>
  <si>
    <t xml:space="preserve">Kácení stromů listnatých o průměru kmene 10-30 cm </t>
  </si>
  <si>
    <t>kus</t>
  </si>
  <si>
    <t>odřezání kemene stromů a odvětvení</t>
  </si>
  <si>
    <t>112 10-1102.R00</t>
  </si>
  <si>
    <t xml:space="preserve">Kácení stromů listnatých o průměru kmene 30-50 cm </t>
  </si>
  <si>
    <t>112 20-1101.R00</t>
  </si>
  <si>
    <t xml:space="preserve">Odstranění pařezů pod úrovní, o průměru 10 - 30 cm </t>
  </si>
  <si>
    <t>odřezání nebo odsekání v úrovni přilehlého území s vykopávkou potřebného pracovního prostoru</t>
  </si>
  <si>
    <t>a s jeho zahrnutím výkopkem</t>
  </si>
  <si>
    <t>112 20-1102.R00</t>
  </si>
  <si>
    <t xml:space="preserve">Odstranění pařezů pod úrovní, o průměru 30 - 50 cm </t>
  </si>
  <si>
    <t>výkr.č. C.6</t>
  </si>
  <si>
    <t>112 11-1111.R00</t>
  </si>
  <si>
    <t xml:space="preserve">Spálení větví všech druhů stromů </t>
  </si>
  <si>
    <t>spálení větví stromů se snášením na hromady</t>
  </si>
  <si>
    <t>Spálení pařezů na hromadách průměru přes 0,10 do 0,3m</t>
  </si>
  <si>
    <t>Spálení pařezů na hromadách průměru přes 0,30 do 0,5m</t>
  </si>
  <si>
    <t>121 10-0001.RA0</t>
  </si>
  <si>
    <t xml:space="preserve">Sejmutí ornice, naložení, odvoz a uložení </t>
  </si>
  <si>
    <t>m3</t>
  </si>
  <si>
    <t>s rozprostřením ornice</t>
  </si>
  <si>
    <t>122 30-1102.R00</t>
  </si>
  <si>
    <t xml:space="preserve">Odkopávky nezapažené v hor. 4 do 1000 m3 </t>
  </si>
  <si>
    <t xml:space="preserve">odtěženo z litorálního pásma (400m3)  + sedimentční tůň  (225m3),  viz kubaturový list TZ  </t>
  </si>
  <si>
    <t>162 30-1101.R00</t>
  </si>
  <si>
    <t xml:space="preserve">Vodorovné přemístění výkopku z hor.1-4 do 500 m </t>
  </si>
  <si>
    <t>zemina do hráze</t>
  </si>
  <si>
    <t xml:space="preserve">Uložení sypaniny s hrubým rozhrnutím </t>
  </si>
  <si>
    <t>terénní úpravy v prostoru litorálu, kubaturový list TZ</t>
  </si>
  <si>
    <t>182 10-1101.R00</t>
  </si>
  <si>
    <t xml:space="preserve">Svahování v zářezech v hor. 1 - 4 </t>
  </si>
  <si>
    <t>sklon svahu tůně  TZ str.5</t>
  </si>
  <si>
    <t>180 40-1212.R00</t>
  </si>
  <si>
    <t xml:space="preserve">Založení trávníku lučního výsevem ve svahu do 1:2 </t>
  </si>
  <si>
    <t xml:space="preserve">Tr. semeno - směs jetelotravní 0,025kg/m2 </t>
  </si>
  <si>
    <t>kg</t>
  </si>
  <si>
    <t>4</t>
  </si>
  <si>
    <t>Vodorovné konstrukce</t>
  </si>
  <si>
    <t>462 51-1270.R00</t>
  </si>
  <si>
    <t xml:space="preserve">Zához z kamene bez proštěrk. z terénu do 200 kg </t>
  </si>
  <si>
    <t>zřízení opevnění: přechod na litorál + průcezná hrázka,  výkr.č. C.4,  D.1.2.5.3</t>
  </si>
  <si>
    <t>99</t>
  </si>
  <si>
    <t>Staveništní přesun hmot</t>
  </si>
  <si>
    <t>998 32-4011.R00</t>
  </si>
  <si>
    <t xml:space="preserve">Přesun hmot pro objekty v zemních hrázích </t>
  </si>
  <si>
    <t>t</t>
  </si>
  <si>
    <t>KOINVEST,s.r.o.</t>
  </si>
  <si>
    <t>Město Třebíč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</si>
</sst>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"/>
    <numFmt numFmtId="165" formatCode="#,##0.00\ &quot;Kč&quot;"/>
  </numFmts>
  <fonts count="17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5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0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3" fillId="2" borderId="5" xfId="0" applyNumberFormat="1" applyFont="1" applyFill="1" applyBorder="1"/>
    <xf numFmtId="49" fontId="0" fillId="2" borderId="6" xfId="0" applyNumberFormat="1" applyFill="1" applyBorder="1"/>
    <xf numFmtId="0" fontId="4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2" fillId="0" borderId="22" xfId="0" applyFont="1" applyBorder="1" applyAlignment="1">
      <alignment horizontal="centerContinuous" vertical="center"/>
    </xf>
    <xf numFmtId="0" fontId="7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6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6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1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7" fillId="0" borderId="36" xfId="0" applyFont="1" applyFill="1" applyBorder="1"/>
    <xf numFmtId="0" fontId="7" fillId="0" borderId="37" xfId="0" applyFont="1" applyFill="1" applyBorder="1"/>
    <xf numFmtId="0" fontId="7" fillId="0" borderId="40" xfId="0" applyFont="1" applyFill="1" applyBorder="1"/>
    <xf numFmtId="165" fontId="7" fillId="0" borderId="37" xfId="0" applyNumberFormat="1" applyFont="1" applyFill="1" applyBorder="1"/>
    <xf numFmtId="0" fontId="7" fillId="0" borderId="41" xfId="0" applyFont="1" applyFill="1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4" xfId="1" applyFont="1" applyBorder="1"/>
    <xf numFmtId="0" fontId="1" fillId="0" borderId="44" xfId="1" applyBorder="1"/>
    <xf numFmtId="0" fontId="1" fillId="0" borderId="44" xfId="1" applyBorder="1" applyAlignment="1">
      <alignment horizontal="right"/>
    </xf>
    <xf numFmtId="0" fontId="1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4" fillId="0" borderId="48" xfId="1" applyFont="1" applyBorder="1"/>
    <xf numFmtId="0" fontId="1" fillId="0" borderId="48" xfId="1" applyBorder="1"/>
    <xf numFmtId="0" fontId="1" fillId="0" borderId="48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0" borderId="25" xfId="0" applyNumberFormat="1" applyFont="1" applyFill="1" applyBorder="1"/>
    <xf numFmtId="0" fontId="6" fillId="0" borderId="26" xfId="0" applyFont="1" applyFill="1" applyBorder="1"/>
    <xf numFmtId="0" fontId="6" fillId="0" borderId="27" xfId="0" applyFont="1" applyFill="1" applyBorder="1"/>
    <xf numFmtId="0" fontId="6" fillId="0" borderId="50" xfId="0" applyFont="1" applyFill="1" applyBorder="1"/>
    <xf numFmtId="0" fontId="6" fillId="0" borderId="51" xfId="0" applyFont="1" applyFill="1" applyBorder="1"/>
    <xf numFmtId="0" fontId="6" fillId="0" borderId="52" xfId="0" applyFont="1" applyFill="1" applyBorder="1"/>
    <xf numFmtId="0" fontId="9" fillId="0" borderId="0" xfId="0" applyFont="1" applyFill="1" applyBorder="1"/>
    <xf numFmtId="0" fontId="0" fillId="0" borderId="0" xfId="0" applyFill="1" applyBorder="1"/>
    <xf numFmtId="3" fontId="1" fillId="0" borderId="7" xfId="0" applyNumberFormat="1" applyFont="1" applyFill="1" applyBorder="1"/>
    <xf numFmtId="0" fontId="6" fillId="0" borderId="25" xfId="0" applyFont="1" applyFill="1" applyBorder="1"/>
    <xf numFmtId="3" fontId="6" fillId="0" borderId="27" xfId="0" applyNumberFormat="1" applyFont="1" applyFill="1" applyBorder="1"/>
    <xf numFmtId="3" fontId="6" fillId="0" borderId="50" xfId="0" applyNumberFormat="1" applyFont="1" applyFill="1" applyBorder="1"/>
    <xf numFmtId="3" fontId="6" fillId="0" borderId="51" xfId="0" applyNumberFormat="1" applyFont="1" applyFill="1" applyBorder="1"/>
    <xf numFmtId="3" fontId="6" fillId="0" borderId="52" xfId="0" applyNumberFormat="1" applyFont="1" applyFill="1" applyBorder="1"/>
    <xf numFmtId="0" fontId="6" fillId="0" borderId="0" xfId="0" applyFont="1"/>
    <xf numFmtId="3" fontId="9" fillId="0" borderId="0" xfId="0" applyNumberFormat="1" applyFont="1"/>
    <xf numFmtId="4" fontId="9" fillId="0" borderId="0" xfId="0" applyNumberFormat="1" applyFont="1"/>
    <xf numFmtId="4" fontId="0" fillId="0" borderId="0" xfId="0" applyNumberFormat="1"/>
    <xf numFmtId="0" fontId="1" fillId="0" borderId="0" xfId="1"/>
    <xf numFmtId="0" fontId="1" fillId="0" borderId="0" xfId="1" applyFill="1"/>
    <xf numFmtId="0" fontId="11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0" fontId="4" fillId="0" borderId="44" xfId="1" applyFont="1" applyFill="1" applyBorder="1"/>
    <xf numFmtId="0" fontId="1" fillId="0" borderId="44" xfId="1" applyFill="1" applyBorder="1"/>
    <xf numFmtId="0" fontId="9" fillId="0" borderId="44" xfId="1" applyFont="1" applyFill="1" applyBorder="1" applyAlignment="1">
      <alignment horizontal="right"/>
    </xf>
    <xf numFmtId="0" fontId="1" fillId="0" borderId="44" xfId="1" applyFill="1" applyBorder="1" applyAlignment="1">
      <alignment horizontal="left"/>
    </xf>
    <xf numFmtId="0" fontId="1" fillId="0" borderId="45" xfId="1" applyFill="1" applyBorder="1"/>
    <xf numFmtId="0" fontId="4" fillId="0" borderId="48" xfId="1" applyFont="1" applyFill="1" applyBorder="1"/>
    <xf numFmtId="0" fontId="1" fillId="0" borderId="48" xfId="1" applyFill="1" applyBorder="1"/>
    <xf numFmtId="0" fontId="9" fillId="0" borderId="0" xfId="1" applyFont="1" applyFill="1"/>
    <xf numFmtId="0" fontId="1" fillId="0" borderId="0" xfId="1" applyFont="1" applyFill="1"/>
    <xf numFmtId="0" fontId="1" fillId="0" borderId="0" xfId="1" applyFill="1" applyAlignment="1">
      <alignment horizontal="right"/>
    </xf>
    <xf numFmtId="0" fontId="1" fillId="0" borderId="0" xfId="1" applyFill="1" applyAlignment="1"/>
    <xf numFmtId="49" fontId="5" fillId="0" borderId="55" xfId="1" applyNumberFormat="1" applyFont="1" applyFill="1" applyBorder="1"/>
    <xf numFmtId="0" fontId="5" fillId="0" borderId="15" xfId="1" applyFont="1" applyFill="1" applyBorder="1" applyAlignment="1">
      <alignment horizontal="center"/>
    </xf>
    <xf numFmtId="0" fontId="5" fillId="0" borderId="15" xfId="1" applyNumberFormat="1" applyFont="1" applyFill="1" applyBorder="1" applyAlignment="1">
      <alignment horizontal="center"/>
    </xf>
    <xf numFmtId="0" fontId="5" fillId="0" borderId="55" xfId="1" applyFont="1" applyFill="1" applyBorder="1" applyAlignment="1">
      <alignment horizontal="center"/>
    </xf>
    <xf numFmtId="0" fontId="6" fillId="0" borderId="53" xfId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left"/>
    </xf>
    <xf numFmtId="0" fontId="6" fillId="0" borderId="53" xfId="1" applyFont="1" applyFill="1" applyBorder="1"/>
    <xf numFmtId="0" fontId="1" fillId="0" borderId="53" xfId="1" applyFill="1" applyBorder="1" applyAlignment="1">
      <alignment horizontal="center"/>
    </xf>
    <xf numFmtId="0" fontId="1" fillId="0" borderId="53" xfId="1" applyNumberFormat="1" applyFill="1" applyBorder="1" applyAlignment="1">
      <alignment horizontal="right"/>
    </xf>
    <xf numFmtId="0" fontId="1" fillId="0" borderId="53" xfId="1" applyNumberFormat="1" applyFill="1" applyBorder="1"/>
    <xf numFmtId="0" fontId="1" fillId="0" borderId="0" xfId="1" applyNumberFormat="1"/>
    <xf numFmtId="0" fontId="13" fillId="0" borderId="0" xfId="1" applyFont="1"/>
    <xf numFmtId="0" fontId="1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8" fillId="0" borderId="53" xfId="1" applyNumberFormat="1" applyFont="1" applyFill="1" applyBorder="1" applyAlignment="1">
      <alignment horizontal="center" shrinkToFit="1"/>
    </xf>
    <xf numFmtId="4" fontId="8" fillId="0" borderId="53" xfId="1" applyNumberFormat="1" applyFont="1" applyFill="1" applyBorder="1" applyAlignment="1">
      <alignment horizontal="right"/>
    </xf>
    <xf numFmtId="4" fontId="8" fillId="0" borderId="53" xfId="1" applyNumberFormat="1" applyFont="1" applyFill="1" applyBorder="1"/>
    <xf numFmtId="0" fontId="9" fillId="0" borderId="53" xfId="1" applyFont="1" applyFill="1" applyBorder="1" applyAlignment="1">
      <alignment horizontal="center"/>
    </xf>
    <xf numFmtId="49" fontId="9" fillId="0" borderId="53" xfId="1" applyNumberFormat="1" applyFont="1" applyFill="1" applyBorder="1" applyAlignment="1">
      <alignment horizontal="left"/>
    </xf>
    <xf numFmtId="0" fontId="1" fillId="0" borderId="56" xfId="1" applyFill="1" applyBorder="1" applyAlignment="1">
      <alignment horizontal="center"/>
    </xf>
    <xf numFmtId="49" fontId="4" fillId="0" borderId="56" xfId="1" applyNumberFormat="1" applyFont="1" applyFill="1" applyBorder="1" applyAlignment="1">
      <alignment horizontal="left"/>
    </xf>
    <xf numFmtId="0" fontId="4" fillId="0" borderId="56" xfId="1" applyFont="1" applyFill="1" applyBorder="1"/>
    <xf numFmtId="4" fontId="1" fillId="0" borderId="56" xfId="1" applyNumberFormat="1" applyFill="1" applyBorder="1" applyAlignment="1">
      <alignment horizontal="right"/>
    </xf>
    <xf numFmtId="4" fontId="6" fillId="0" borderId="56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15" fillId="0" borderId="0" xfId="1" applyFont="1" applyAlignment="1"/>
    <xf numFmtId="0" fontId="1" fillId="0" borderId="0" xfId="1" applyAlignment="1">
      <alignment horizontal="right"/>
    </xf>
    <xf numFmtId="0" fontId="16" fillId="0" borderId="0" xfId="1" applyFont="1" applyBorder="1"/>
    <xf numFmtId="3" fontId="16" fillId="0" borderId="0" xfId="1" applyNumberFormat="1" applyFont="1" applyBorder="1" applyAlignment="1">
      <alignment horizontal="right"/>
    </xf>
    <xf numFmtId="4" fontId="16" fillId="0" borderId="0" xfId="1" applyNumberFormat="1" applyFont="1" applyBorder="1"/>
    <xf numFmtId="0" fontId="15" fillId="0" borderId="0" xfId="1" applyFont="1" applyBorder="1" applyAlignment="1"/>
    <xf numFmtId="0" fontId="1" fillId="0" borderId="0" xfId="1" applyBorder="1" applyAlignment="1">
      <alignment horizontal="right"/>
    </xf>
    <xf numFmtId="49" fontId="9" fillId="0" borderId="5" xfId="0" applyNumberFormat="1" applyFont="1" applyFill="1" applyBorder="1"/>
    <xf numFmtId="3" fontId="1" fillId="0" borderId="6" xfId="0" applyNumberFormat="1" applyFont="1" applyFill="1" applyBorder="1"/>
    <xf numFmtId="3" fontId="1" fillId="0" borderId="53" xfId="0" applyNumberFormat="1" applyFont="1" applyFill="1" applyBorder="1"/>
    <xf numFmtId="3" fontId="1" fillId="0" borderId="54" xfId="0" applyNumberFormat="1" applyFont="1" applyFill="1" applyBorder="1"/>
    <xf numFmtId="0" fontId="0" fillId="0" borderId="0" xfId="0" applyFill="1" applyAlignment="1"/>
    <xf numFmtId="0" fontId="0" fillId="0" borderId="6" xfId="0" applyFill="1" applyBorder="1" applyAlignment="1"/>
    <xf numFmtId="4" fontId="8" fillId="3" borderId="53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left" wrapText="1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1" fillId="0" borderId="42" xfId="1" applyFont="1" applyBorder="1" applyAlignment="1">
      <alignment horizontal="center"/>
    </xf>
    <xf numFmtId="0" fontId="1" fillId="0" borderId="43" xfId="1" applyFont="1" applyBorder="1" applyAlignment="1">
      <alignment horizontal="center"/>
    </xf>
    <xf numFmtId="0" fontId="1" fillId="0" borderId="46" xfId="1" applyFont="1" applyBorder="1" applyAlignment="1">
      <alignment horizontal="center"/>
    </xf>
    <xf numFmtId="0" fontId="1" fillId="0" borderId="47" xfId="1" applyFont="1" applyBorder="1" applyAlignment="1">
      <alignment horizontal="center"/>
    </xf>
    <xf numFmtId="0" fontId="1" fillId="0" borderId="48" xfId="1" applyFont="1" applyBorder="1" applyAlignment="1">
      <alignment horizontal="left"/>
    </xf>
    <xf numFmtId="0" fontId="1" fillId="0" borderId="49" xfId="1" applyFont="1" applyBorder="1" applyAlignment="1">
      <alignment horizontal="left"/>
    </xf>
    <xf numFmtId="0" fontId="14" fillId="0" borderId="13" xfId="1" applyFont="1" applyFill="1" applyBorder="1" applyAlignment="1">
      <alignment horizontal="left" wrapText="1" indent="1"/>
    </xf>
    <xf numFmtId="0" fontId="0" fillId="0" borderId="0" xfId="0" applyFill="1"/>
    <xf numFmtId="0" fontId="0" fillId="0" borderId="6" xfId="0" applyFill="1" applyBorder="1"/>
    <xf numFmtId="0" fontId="10" fillId="0" borderId="0" xfId="1" applyFont="1" applyAlignment="1">
      <alignment horizontal="center"/>
    </xf>
    <xf numFmtId="0" fontId="1" fillId="0" borderId="42" xfId="1" applyFont="1" applyFill="1" applyBorder="1" applyAlignment="1">
      <alignment horizontal="center"/>
    </xf>
    <xf numFmtId="0" fontId="1" fillId="0" borderId="43" xfId="1" applyFont="1" applyFill="1" applyBorder="1" applyAlignment="1">
      <alignment horizontal="center"/>
    </xf>
    <xf numFmtId="49" fontId="1" fillId="0" borderId="46" xfId="1" applyNumberFormat="1" applyFont="1" applyFill="1" applyBorder="1" applyAlignment="1">
      <alignment horizontal="center"/>
    </xf>
    <xf numFmtId="0" fontId="1" fillId="0" borderId="47" xfId="1" applyFont="1" applyFill="1" applyBorder="1" applyAlignment="1">
      <alignment horizontal="center"/>
    </xf>
    <xf numFmtId="0" fontId="1" fillId="0" borderId="48" xfId="1" applyFill="1" applyBorder="1" applyAlignment="1">
      <alignment horizontal="center" shrinkToFit="1"/>
    </xf>
    <xf numFmtId="0" fontId="1" fillId="0" borderId="49" xfId="1" applyFill="1" applyBorder="1" applyAlignment="1">
      <alignment horizontal="center" shrinkToFit="1"/>
    </xf>
    <xf numFmtId="0" fontId="14" fillId="0" borderId="13" xfId="1" applyFont="1" applyFill="1" applyBorder="1" applyAlignment="1">
      <alignment horizontal="left" wrapText="1"/>
    </xf>
    <xf numFmtId="0" fontId="0" fillId="0" borderId="0" xfId="0" applyAlignment="1">
      <alignment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7" workbookViewId="0">
      <selection activeCell="C22" sqref="C2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64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63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56"/>
      <c r="D7" s="15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56" t="s">
        <v>117</v>
      </c>
      <c r="D8" s="15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58" t="s">
        <v>116</v>
      </c>
      <c r="F11" s="159"/>
      <c r="G11" s="16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ROUND(C22,0)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ROUND(SUM(F30:F33),0)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61"/>
      <c r="C37" s="161"/>
      <c r="D37" s="161"/>
      <c r="E37" s="161"/>
      <c r="F37" s="161"/>
      <c r="G37" s="161"/>
      <c r="H37" t="s">
        <v>4</v>
      </c>
    </row>
    <row r="38" spans="1:8" ht="12.75" customHeight="1" x14ac:dyDescent="0.2">
      <c r="A38" s="68"/>
      <c r="B38" s="161"/>
      <c r="C38" s="161"/>
      <c r="D38" s="161"/>
      <c r="E38" s="161"/>
      <c r="F38" s="161"/>
      <c r="G38" s="161"/>
      <c r="H38" t="s">
        <v>4</v>
      </c>
    </row>
    <row r="39" spans="1:8" x14ac:dyDescent="0.2">
      <c r="A39" s="68"/>
      <c r="B39" s="161"/>
      <c r="C39" s="161"/>
      <c r="D39" s="161"/>
      <c r="E39" s="161"/>
      <c r="F39" s="161"/>
      <c r="G39" s="161"/>
      <c r="H39" t="s">
        <v>4</v>
      </c>
    </row>
    <row r="40" spans="1:8" x14ac:dyDescent="0.2">
      <c r="A40" s="68"/>
      <c r="B40" s="161"/>
      <c r="C40" s="161"/>
      <c r="D40" s="161"/>
      <c r="E40" s="161"/>
      <c r="F40" s="161"/>
      <c r="G40" s="161"/>
      <c r="H40" t="s">
        <v>4</v>
      </c>
    </row>
    <row r="41" spans="1:8" x14ac:dyDescent="0.2">
      <c r="A41" s="68"/>
      <c r="B41" s="161"/>
      <c r="C41" s="161"/>
      <c r="D41" s="161"/>
      <c r="E41" s="161"/>
      <c r="F41" s="161"/>
      <c r="G41" s="161"/>
      <c r="H41" t="s">
        <v>4</v>
      </c>
    </row>
    <row r="42" spans="1:8" x14ac:dyDescent="0.2">
      <c r="A42" s="68"/>
      <c r="B42" s="161"/>
      <c r="C42" s="161"/>
      <c r="D42" s="161"/>
      <c r="E42" s="161"/>
      <c r="F42" s="161"/>
      <c r="G42" s="161"/>
      <c r="H42" t="s">
        <v>4</v>
      </c>
    </row>
    <row r="43" spans="1:8" x14ac:dyDescent="0.2">
      <c r="A43" s="68"/>
      <c r="B43" s="161"/>
      <c r="C43" s="161"/>
      <c r="D43" s="161"/>
      <c r="E43" s="161"/>
      <c r="F43" s="161"/>
      <c r="G43" s="161"/>
      <c r="H43" t="s">
        <v>4</v>
      </c>
    </row>
    <row r="44" spans="1:8" x14ac:dyDescent="0.2">
      <c r="A44" s="68"/>
      <c r="B44" s="161"/>
      <c r="C44" s="161"/>
      <c r="D44" s="161"/>
      <c r="E44" s="161"/>
      <c r="F44" s="161"/>
      <c r="G44" s="161"/>
      <c r="H44" t="s">
        <v>4</v>
      </c>
    </row>
    <row r="45" spans="1:8" ht="3" customHeight="1" x14ac:dyDescent="0.2">
      <c r="A45" s="68"/>
      <c r="B45" s="161"/>
      <c r="C45" s="161"/>
      <c r="D45" s="161"/>
      <c r="E45" s="161"/>
      <c r="F45" s="161"/>
      <c r="G45" s="161"/>
      <c r="H45" t="s">
        <v>4</v>
      </c>
    </row>
    <row r="46" spans="1:8" x14ac:dyDescent="0.2">
      <c r="B46" s="155"/>
      <c r="C46" s="155"/>
      <c r="D46" s="155"/>
      <c r="E46" s="155"/>
      <c r="F46" s="155"/>
      <c r="G46" s="155"/>
    </row>
    <row r="47" spans="1:8" x14ac:dyDescent="0.2">
      <c r="B47" s="155"/>
      <c r="C47" s="155"/>
      <c r="D47" s="155"/>
      <c r="E47" s="155"/>
      <c r="F47" s="155"/>
      <c r="G47" s="155"/>
    </row>
    <row r="48" spans="1:8" x14ac:dyDescent="0.2">
      <c r="B48" s="155"/>
      <c r="C48" s="155"/>
      <c r="D48" s="155"/>
      <c r="E48" s="155"/>
      <c r="F48" s="155"/>
      <c r="G48" s="155"/>
    </row>
    <row r="49" spans="2:7" x14ac:dyDescent="0.2">
      <c r="B49" s="155"/>
      <c r="C49" s="155"/>
      <c r="D49" s="155"/>
      <c r="E49" s="155"/>
      <c r="F49" s="155"/>
      <c r="G49" s="155"/>
    </row>
    <row r="50" spans="2:7" x14ac:dyDescent="0.2">
      <c r="B50" s="155"/>
      <c r="C50" s="155"/>
      <c r="D50" s="155"/>
      <c r="E50" s="155"/>
      <c r="F50" s="155"/>
      <c r="G50" s="155"/>
    </row>
    <row r="51" spans="2:7" x14ac:dyDescent="0.2">
      <c r="B51" s="155"/>
      <c r="C51" s="155"/>
      <c r="D51" s="155"/>
      <c r="E51" s="155"/>
      <c r="F51" s="155"/>
      <c r="G51" s="155"/>
    </row>
    <row r="52" spans="2:7" x14ac:dyDescent="0.2">
      <c r="B52" s="155"/>
      <c r="C52" s="155"/>
      <c r="D52" s="155"/>
      <c r="E52" s="155"/>
      <c r="F52" s="155"/>
      <c r="G52" s="155"/>
    </row>
    <row r="53" spans="2:7" x14ac:dyDescent="0.2">
      <c r="B53" s="155"/>
      <c r="C53" s="155"/>
      <c r="D53" s="155"/>
      <c r="E53" s="155"/>
      <c r="F53" s="155"/>
      <c r="G53" s="155"/>
    </row>
    <row r="54" spans="2:7" x14ac:dyDescent="0.2">
      <c r="B54" s="155"/>
      <c r="C54" s="155"/>
      <c r="D54" s="155"/>
      <c r="E54" s="155"/>
      <c r="F54" s="155"/>
      <c r="G54" s="155"/>
    </row>
    <row r="55" spans="2:7" x14ac:dyDescent="0.2">
      <c r="B55" s="155"/>
      <c r="C55" s="155"/>
      <c r="D55" s="155"/>
      <c r="E55" s="155"/>
      <c r="F55" s="155"/>
      <c r="G55" s="15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61"/>
  <sheetViews>
    <sheetView workbookViewId="0">
      <selection activeCell="E9" sqref="E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62" t="s">
        <v>5</v>
      </c>
      <c r="B1" s="163"/>
      <c r="C1" s="69" t="str">
        <f>CONCATENATE(cislostavby," ",nazevstavby)</f>
        <v xml:space="preserve"> Oprava a odbahnění Račerovického rybníka </v>
      </c>
      <c r="D1" s="70"/>
      <c r="E1" s="71"/>
      <c r="F1" s="70"/>
      <c r="G1" s="72"/>
      <c r="H1" s="73"/>
      <c r="I1" s="74"/>
    </row>
    <row r="2" spans="1:9" ht="13.5" thickBot="1" x14ac:dyDescent="0.25">
      <c r="A2" s="164" t="s">
        <v>1</v>
      </c>
      <c r="B2" s="165"/>
      <c r="C2" s="75" t="str">
        <f>CONCATENATE(cisloobjektu," ",nazevobjektu)</f>
        <v xml:space="preserve"> So-06 - úprava lit. zóny, sedimentační tůň</v>
      </c>
      <c r="D2" s="76"/>
      <c r="E2" s="77"/>
      <c r="F2" s="76"/>
      <c r="G2" s="166"/>
      <c r="H2" s="166"/>
      <c r="I2" s="167"/>
    </row>
    <row r="3" spans="1:9" ht="13.5" thickTop="1" x14ac:dyDescent="0.2">
      <c r="F3" s="11"/>
    </row>
    <row r="4" spans="1:9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 x14ac:dyDescent="0.2">
      <c r="A7" s="148" t="str">
        <f>Položky!B7</f>
        <v>1</v>
      </c>
      <c r="B7" s="86" t="str">
        <f>Položky!C7</f>
        <v>Zemní práce</v>
      </c>
      <c r="C7" s="87"/>
      <c r="D7" s="88"/>
      <c r="E7" s="149">
        <f>Položky!BA34</f>
        <v>0</v>
      </c>
      <c r="F7" s="150">
        <f>Položky!BB34</f>
        <v>0</v>
      </c>
      <c r="G7" s="150">
        <f>Položky!BC34</f>
        <v>0</v>
      </c>
      <c r="H7" s="150">
        <f>Položky!BD34</f>
        <v>0</v>
      </c>
      <c r="I7" s="151">
        <f>Položky!BE34</f>
        <v>0</v>
      </c>
    </row>
    <row r="8" spans="1:9" s="11" customFormat="1" x14ac:dyDescent="0.2">
      <c r="A8" s="148" t="str">
        <f>Položky!B35</f>
        <v>4</v>
      </c>
      <c r="B8" s="86" t="str">
        <f>Položky!C35</f>
        <v>Vodorovné konstrukce</v>
      </c>
      <c r="C8" s="87"/>
      <c r="D8" s="88"/>
      <c r="E8" s="149">
        <f>Položky!BA38</f>
        <v>0</v>
      </c>
      <c r="F8" s="150">
        <f>Položky!BB38</f>
        <v>0</v>
      </c>
      <c r="G8" s="150">
        <f>Položky!BC38</f>
        <v>0</v>
      </c>
      <c r="H8" s="150">
        <f>Položky!BD38</f>
        <v>0</v>
      </c>
      <c r="I8" s="151">
        <f>Položky!BE38</f>
        <v>0</v>
      </c>
    </row>
    <row r="9" spans="1:9" s="11" customFormat="1" ht="13.5" thickBot="1" x14ac:dyDescent="0.25">
      <c r="A9" s="148" t="str">
        <f>Položky!B39</f>
        <v>99</v>
      </c>
      <c r="B9" s="86" t="str">
        <f>Položky!C39</f>
        <v>Staveništní přesun hmot</v>
      </c>
      <c r="C9" s="87"/>
      <c r="D9" s="88"/>
      <c r="E9" s="149">
        <f>Položky!BA41</f>
        <v>0</v>
      </c>
      <c r="F9" s="150">
        <f>Položky!BB41</f>
        <v>0</v>
      </c>
      <c r="G9" s="150">
        <f>Položky!BC41</f>
        <v>0</v>
      </c>
      <c r="H9" s="150">
        <f>Položky!BD41</f>
        <v>0</v>
      </c>
      <c r="I9" s="151">
        <f>Položky!BE41</f>
        <v>0</v>
      </c>
    </row>
    <row r="10" spans="1:9" s="94" customFormat="1" ht="13.5" thickBot="1" x14ac:dyDescent="0.25">
      <c r="A10" s="89"/>
      <c r="B10" s="81" t="s">
        <v>50</v>
      </c>
      <c r="C10" s="81"/>
      <c r="D10" s="90"/>
      <c r="E10" s="91">
        <f>SUM(E7:E9)</f>
        <v>0</v>
      </c>
      <c r="F10" s="92">
        <f>SUM(F7:F9)</f>
        <v>0</v>
      </c>
      <c r="G10" s="92">
        <f>SUM(G7:G9)</f>
        <v>0</v>
      </c>
      <c r="H10" s="92">
        <f>SUM(H7:H9)</f>
        <v>0</v>
      </c>
      <c r="I10" s="93">
        <f>SUM(I7:I9)</f>
        <v>0</v>
      </c>
    </row>
    <row r="11" spans="1:9" x14ac:dyDescent="0.2">
      <c r="A11" s="87"/>
      <c r="B11" s="87"/>
      <c r="C11" s="87"/>
      <c r="D11" s="87"/>
      <c r="E11" s="87"/>
      <c r="F11" s="87"/>
      <c r="G11" s="87"/>
      <c r="H11" s="87"/>
      <c r="I11" s="87"/>
    </row>
    <row r="12" spans="1:9" x14ac:dyDescent="0.2">
      <c r="B12" s="94"/>
      <c r="F12" s="95"/>
      <c r="G12" s="96"/>
      <c r="H12" s="96"/>
      <c r="I12" s="97"/>
    </row>
    <row r="13" spans="1:9" x14ac:dyDescent="0.2">
      <c r="F13" s="95"/>
      <c r="G13" s="96"/>
      <c r="H13" s="96"/>
      <c r="I13" s="97"/>
    </row>
    <row r="14" spans="1:9" x14ac:dyDescent="0.2">
      <c r="F14" s="95"/>
      <c r="G14" s="96"/>
      <c r="H14" s="96"/>
      <c r="I14" s="97"/>
    </row>
    <row r="15" spans="1:9" x14ac:dyDescent="0.2">
      <c r="F15" s="95"/>
      <c r="G15" s="96"/>
      <c r="H15" s="96"/>
      <c r="I15" s="97"/>
    </row>
    <row r="16" spans="1:9" x14ac:dyDescent="0.2">
      <c r="F16" s="95"/>
      <c r="G16" s="96"/>
      <c r="H16" s="96"/>
      <c r="I16" s="97"/>
    </row>
    <row r="17" spans="6:9" x14ac:dyDescent="0.2">
      <c r="F17" s="95"/>
      <c r="G17" s="96"/>
      <c r="H17" s="96"/>
      <c r="I17" s="97"/>
    </row>
    <row r="18" spans="6:9" x14ac:dyDescent="0.2">
      <c r="F18" s="95"/>
      <c r="G18" s="96"/>
      <c r="H18" s="96"/>
      <c r="I18" s="97"/>
    </row>
    <row r="19" spans="6:9" x14ac:dyDescent="0.2">
      <c r="F19" s="95"/>
      <c r="G19" s="96"/>
      <c r="H19" s="96"/>
      <c r="I19" s="97"/>
    </row>
    <row r="20" spans="6:9" x14ac:dyDescent="0.2">
      <c r="F20" s="95"/>
      <c r="G20" s="96"/>
      <c r="H20" s="96"/>
      <c r="I20" s="97"/>
    </row>
    <row r="21" spans="6:9" x14ac:dyDescent="0.2">
      <c r="F21" s="95"/>
      <c r="G21" s="96"/>
      <c r="H21" s="96"/>
      <c r="I21" s="97"/>
    </row>
    <row r="22" spans="6:9" x14ac:dyDescent="0.2">
      <c r="F22" s="95"/>
      <c r="G22" s="96"/>
      <c r="H22" s="96"/>
      <c r="I22" s="97"/>
    </row>
    <row r="23" spans="6:9" x14ac:dyDescent="0.2">
      <c r="F23" s="95"/>
      <c r="G23" s="96"/>
      <c r="H23" s="96"/>
      <c r="I23" s="97"/>
    </row>
    <row r="24" spans="6:9" x14ac:dyDescent="0.2">
      <c r="F24" s="95"/>
      <c r="G24" s="96"/>
      <c r="H24" s="96"/>
      <c r="I24" s="97"/>
    </row>
    <row r="25" spans="6:9" x14ac:dyDescent="0.2">
      <c r="F25" s="95"/>
      <c r="G25" s="96"/>
      <c r="H25" s="96"/>
      <c r="I25" s="97"/>
    </row>
    <row r="26" spans="6:9" x14ac:dyDescent="0.2">
      <c r="F26" s="95"/>
      <c r="G26" s="96"/>
      <c r="H26" s="96"/>
      <c r="I26" s="97"/>
    </row>
    <row r="27" spans="6:9" x14ac:dyDescent="0.2">
      <c r="F27" s="95"/>
      <c r="G27" s="96"/>
      <c r="H27" s="96"/>
      <c r="I27" s="97"/>
    </row>
    <row r="28" spans="6:9" x14ac:dyDescent="0.2">
      <c r="F28" s="95"/>
      <c r="G28" s="96"/>
      <c r="H28" s="96"/>
      <c r="I28" s="97"/>
    </row>
    <row r="29" spans="6:9" x14ac:dyDescent="0.2">
      <c r="F29" s="95"/>
      <c r="G29" s="96"/>
      <c r="H29" s="96"/>
      <c r="I29" s="97"/>
    </row>
    <row r="30" spans="6:9" x14ac:dyDescent="0.2">
      <c r="F30" s="95"/>
      <c r="G30" s="96"/>
      <c r="H30" s="96"/>
      <c r="I30" s="97"/>
    </row>
    <row r="31" spans="6:9" x14ac:dyDescent="0.2">
      <c r="F31" s="95"/>
      <c r="G31" s="96"/>
      <c r="H31" s="96"/>
      <c r="I31" s="97"/>
    </row>
    <row r="32" spans="6:9" x14ac:dyDescent="0.2">
      <c r="F32" s="95"/>
      <c r="G32" s="96"/>
      <c r="H32" s="96"/>
      <c r="I32" s="97"/>
    </row>
    <row r="33" spans="6:9" x14ac:dyDescent="0.2">
      <c r="F33" s="95"/>
      <c r="G33" s="96"/>
      <c r="H33" s="96"/>
      <c r="I33" s="97"/>
    </row>
    <row r="34" spans="6:9" x14ac:dyDescent="0.2">
      <c r="F34" s="95"/>
      <c r="G34" s="96"/>
      <c r="H34" s="96"/>
      <c r="I34" s="97"/>
    </row>
    <row r="35" spans="6:9" x14ac:dyDescent="0.2">
      <c r="F35" s="95"/>
      <c r="G35" s="96"/>
      <c r="H35" s="96"/>
      <c r="I35" s="97"/>
    </row>
    <row r="36" spans="6:9" x14ac:dyDescent="0.2">
      <c r="F36" s="95"/>
      <c r="G36" s="96"/>
      <c r="H36" s="96"/>
      <c r="I36" s="97"/>
    </row>
    <row r="37" spans="6:9" x14ac:dyDescent="0.2">
      <c r="F37" s="95"/>
      <c r="G37" s="96"/>
      <c r="H37" s="96"/>
      <c r="I37" s="97"/>
    </row>
    <row r="38" spans="6:9" x14ac:dyDescent="0.2">
      <c r="F38" s="95"/>
      <c r="G38" s="96"/>
      <c r="H38" s="96"/>
      <c r="I38" s="97"/>
    </row>
    <row r="39" spans="6:9" x14ac:dyDescent="0.2">
      <c r="F39" s="95"/>
      <c r="G39" s="96"/>
      <c r="H39" s="96"/>
      <c r="I39" s="97"/>
    </row>
    <row r="40" spans="6:9" x14ac:dyDescent="0.2">
      <c r="F40" s="95"/>
      <c r="G40" s="96"/>
      <c r="H40" s="96"/>
      <c r="I40" s="97"/>
    </row>
    <row r="41" spans="6:9" x14ac:dyDescent="0.2">
      <c r="F41" s="95"/>
      <c r="G41" s="96"/>
      <c r="H41" s="96"/>
      <c r="I41" s="97"/>
    </row>
    <row r="42" spans="6:9" x14ac:dyDescent="0.2">
      <c r="F42" s="95"/>
      <c r="G42" s="96"/>
      <c r="H42" s="96"/>
      <c r="I42" s="97"/>
    </row>
    <row r="43" spans="6:9" x14ac:dyDescent="0.2">
      <c r="F43" s="95"/>
      <c r="G43" s="96"/>
      <c r="H43" s="96"/>
      <c r="I43" s="97"/>
    </row>
    <row r="44" spans="6:9" x14ac:dyDescent="0.2">
      <c r="F44" s="95"/>
      <c r="G44" s="96"/>
      <c r="H44" s="96"/>
      <c r="I44" s="97"/>
    </row>
    <row r="45" spans="6:9" x14ac:dyDescent="0.2">
      <c r="F45" s="95"/>
      <c r="G45" s="96"/>
      <c r="H45" s="96"/>
      <c r="I45" s="97"/>
    </row>
    <row r="46" spans="6:9" x14ac:dyDescent="0.2">
      <c r="F46" s="95"/>
      <c r="G46" s="96"/>
      <c r="H46" s="96"/>
      <c r="I46" s="97"/>
    </row>
    <row r="47" spans="6:9" x14ac:dyDescent="0.2">
      <c r="F47" s="95"/>
      <c r="G47" s="96"/>
      <c r="H47" s="96"/>
      <c r="I47" s="97"/>
    </row>
    <row r="48" spans="6:9" x14ac:dyDescent="0.2">
      <c r="F48" s="95"/>
      <c r="G48" s="96"/>
      <c r="H48" s="96"/>
      <c r="I48" s="97"/>
    </row>
    <row r="49" spans="6:9" x14ac:dyDescent="0.2">
      <c r="F49" s="95"/>
      <c r="G49" s="96"/>
      <c r="H49" s="96"/>
      <c r="I49" s="97"/>
    </row>
    <row r="50" spans="6:9" x14ac:dyDescent="0.2">
      <c r="F50" s="95"/>
      <c r="G50" s="96"/>
      <c r="H50" s="96"/>
      <c r="I50" s="97"/>
    </row>
    <row r="51" spans="6:9" x14ac:dyDescent="0.2">
      <c r="F51" s="95"/>
      <c r="G51" s="96"/>
      <c r="H51" s="96"/>
      <c r="I51" s="97"/>
    </row>
    <row r="52" spans="6:9" x14ac:dyDescent="0.2">
      <c r="F52" s="95"/>
      <c r="G52" s="96"/>
      <c r="H52" s="96"/>
      <c r="I52" s="97"/>
    </row>
    <row r="53" spans="6:9" x14ac:dyDescent="0.2">
      <c r="F53" s="95"/>
      <c r="G53" s="96"/>
      <c r="H53" s="96"/>
      <c r="I53" s="97"/>
    </row>
    <row r="54" spans="6:9" x14ac:dyDescent="0.2">
      <c r="F54" s="95"/>
      <c r="G54" s="96"/>
      <c r="H54" s="96"/>
      <c r="I54" s="97"/>
    </row>
    <row r="55" spans="6:9" x14ac:dyDescent="0.2">
      <c r="F55" s="95"/>
      <c r="G55" s="96"/>
      <c r="H55" s="96"/>
      <c r="I55" s="97"/>
    </row>
    <row r="56" spans="6:9" x14ac:dyDescent="0.2">
      <c r="F56" s="95"/>
      <c r="G56" s="96"/>
      <c r="H56" s="96"/>
      <c r="I56" s="97"/>
    </row>
    <row r="57" spans="6:9" x14ac:dyDescent="0.2">
      <c r="F57" s="95"/>
      <c r="G57" s="96"/>
      <c r="H57" s="96"/>
      <c r="I57" s="97"/>
    </row>
    <row r="58" spans="6:9" x14ac:dyDescent="0.2">
      <c r="F58" s="95"/>
      <c r="G58" s="96"/>
      <c r="H58" s="96"/>
      <c r="I58" s="97"/>
    </row>
    <row r="59" spans="6:9" x14ac:dyDescent="0.2">
      <c r="F59" s="95"/>
      <c r="G59" s="96"/>
      <c r="H59" s="96"/>
      <c r="I59" s="97"/>
    </row>
    <row r="60" spans="6:9" x14ac:dyDescent="0.2">
      <c r="F60" s="95"/>
      <c r="G60" s="96"/>
      <c r="H60" s="96"/>
      <c r="I60" s="97"/>
    </row>
    <row r="61" spans="6:9" x14ac:dyDescent="0.2">
      <c r="F61" s="95"/>
      <c r="G61" s="96"/>
      <c r="H61" s="96"/>
      <c r="I61" s="97"/>
    </row>
  </sheetData>
  <mergeCells count="3">
    <mergeCell ref="A1:B1"/>
    <mergeCell ref="A2:B2"/>
    <mergeCell ref="G2:I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4"/>
  <sheetViews>
    <sheetView showGridLines="0" showZeros="0" tabSelected="1" topLeftCell="A4" zoomScaleNormal="100" workbookViewId="0">
      <selection activeCell="H22" sqref="H22"/>
    </sheetView>
  </sheetViews>
  <sheetFormatPr defaultRowHeight="12.75" x14ac:dyDescent="0.2"/>
  <cols>
    <col min="1" max="1" width="3.85546875" style="98" customWidth="1"/>
    <col min="2" max="2" width="12" style="98" customWidth="1"/>
    <col min="3" max="3" width="40.42578125" style="98" customWidth="1"/>
    <col min="4" max="4" width="5.5703125" style="98" customWidth="1"/>
    <col min="5" max="5" width="8.5703125" style="142" customWidth="1"/>
    <col min="6" max="6" width="9.85546875" style="98" customWidth="1"/>
    <col min="7" max="7" width="13.85546875" style="98" customWidth="1"/>
    <col min="8" max="16384" width="9.140625" style="98"/>
  </cols>
  <sheetData>
    <row r="1" spans="1:104" ht="15.75" x14ac:dyDescent="0.25">
      <c r="A1" s="171" t="s">
        <v>51</v>
      </c>
      <c r="B1" s="171"/>
      <c r="C1" s="171"/>
      <c r="D1" s="171"/>
      <c r="E1" s="171"/>
      <c r="F1" s="171"/>
      <c r="G1" s="171"/>
    </row>
    <row r="2" spans="1:104" ht="13.5" thickBot="1" x14ac:dyDescent="0.25">
      <c r="A2" s="99"/>
      <c r="B2" s="100"/>
      <c r="C2" s="101"/>
      <c r="D2" s="101"/>
      <c r="E2" s="102"/>
      <c r="F2" s="101"/>
      <c r="G2" s="101"/>
    </row>
    <row r="3" spans="1:104" ht="13.5" thickTop="1" x14ac:dyDescent="0.2">
      <c r="A3" s="172" t="s">
        <v>5</v>
      </c>
      <c r="B3" s="173"/>
      <c r="C3" s="103" t="str">
        <f>CONCATENATE(cislostavby," ",nazevstavby)</f>
        <v xml:space="preserve"> Oprava a odbahnění Račerovického rybníka </v>
      </c>
      <c r="D3" s="104"/>
      <c r="E3" s="105"/>
      <c r="F3" s="106">
        <f>Rekapitulace!H1</f>
        <v>0</v>
      </c>
      <c r="G3" s="107"/>
    </row>
    <row r="4" spans="1:104" ht="13.5" thickBot="1" x14ac:dyDescent="0.25">
      <c r="A4" s="174" t="s">
        <v>1</v>
      </c>
      <c r="B4" s="175"/>
      <c r="C4" s="108" t="str">
        <f>CONCATENATE(cisloobjektu," ",nazevobjektu)</f>
        <v xml:space="preserve"> So-06 - úprava lit. zóny, sedimentační tůň</v>
      </c>
      <c r="D4" s="109"/>
      <c r="E4" s="176"/>
      <c r="F4" s="176"/>
      <c r="G4" s="177"/>
    </row>
    <row r="5" spans="1:104" ht="13.5" thickTop="1" x14ac:dyDescent="0.2">
      <c r="A5" s="110"/>
      <c r="B5" s="111"/>
      <c r="C5" s="111"/>
      <c r="D5" s="99"/>
      <c r="E5" s="112"/>
      <c r="F5" s="99"/>
      <c r="G5" s="113"/>
    </row>
    <row r="6" spans="1:104" x14ac:dyDescent="0.2">
      <c r="A6" s="114" t="s">
        <v>52</v>
      </c>
      <c r="B6" s="115" t="s">
        <v>53</v>
      </c>
      <c r="C6" s="115" t="s">
        <v>54</v>
      </c>
      <c r="D6" s="115" t="s">
        <v>55</v>
      </c>
      <c r="E6" s="116" t="s">
        <v>56</v>
      </c>
      <c r="F6" s="115" t="s">
        <v>57</v>
      </c>
      <c r="G6" s="117" t="s">
        <v>58</v>
      </c>
    </row>
    <row r="7" spans="1:104" x14ac:dyDescent="0.2">
      <c r="A7" s="118" t="s">
        <v>59</v>
      </c>
      <c r="B7" s="119" t="s">
        <v>60</v>
      </c>
      <c r="C7" s="120" t="s">
        <v>61</v>
      </c>
      <c r="D7" s="121"/>
      <c r="E7" s="122"/>
      <c r="F7" s="122"/>
      <c r="G7" s="123"/>
      <c r="H7" s="124"/>
      <c r="I7" s="124"/>
      <c r="O7" s="125">
        <v>1</v>
      </c>
    </row>
    <row r="8" spans="1:104" x14ac:dyDescent="0.2">
      <c r="A8" s="126">
        <v>1</v>
      </c>
      <c r="B8" s="127" t="s">
        <v>65</v>
      </c>
      <c r="C8" s="128" t="s">
        <v>66</v>
      </c>
      <c r="D8" s="129" t="s">
        <v>67</v>
      </c>
      <c r="E8" s="130">
        <v>145</v>
      </c>
      <c r="F8" s="154"/>
      <c r="G8" s="131">
        <f>E8*F8</f>
        <v>0</v>
      </c>
      <c r="O8" s="125">
        <v>2</v>
      </c>
      <c r="AA8" s="98">
        <v>12</v>
      </c>
      <c r="AB8" s="98">
        <v>0</v>
      </c>
      <c r="AC8" s="98">
        <v>1</v>
      </c>
      <c r="AZ8" s="98">
        <v>1</v>
      </c>
      <c r="BA8" s="98">
        <f>IF(AZ8=1,G8,0)</f>
        <v>0</v>
      </c>
      <c r="BB8" s="98">
        <f>IF(AZ8=2,G8,0)</f>
        <v>0</v>
      </c>
      <c r="BC8" s="98">
        <f>IF(AZ8=3,G8,0)</f>
        <v>0</v>
      </c>
      <c r="BD8" s="98">
        <f>IF(AZ8=4,G8,0)</f>
        <v>0</v>
      </c>
      <c r="BE8" s="98">
        <f>IF(AZ8=5,G8,0)</f>
        <v>0</v>
      </c>
      <c r="CZ8" s="98">
        <v>0</v>
      </c>
    </row>
    <row r="9" spans="1:104" x14ac:dyDescent="0.2">
      <c r="A9" s="132"/>
      <c r="B9" s="133"/>
      <c r="C9" s="168" t="s">
        <v>68</v>
      </c>
      <c r="D9" s="169"/>
      <c r="E9" s="169"/>
      <c r="F9" s="169"/>
      <c r="G9" s="170"/>
      <c r="O9" s="125">
        <v>3</v>
      </c>
    </row>
    <row r="10" spans="1:104" x14ac:dyDescent="0.2">
      <c r="A10" s="126">
        <v>2</v>
      </c>
      <c r="B10" s="127" t="s">
        <v>69</v>
      </c>
      <c r="C10" s="128" t="s">
        <v>70</v>
      </c>
      <c r="D10" s="129" t="s">
        <v>71</v>
      </c>
      <c r="E10" s="130">
        <v>27</v>
      </c>
      <c r="F10" s="154"/>
      <c r="G10" s="131">
        <f>E10*F10</f>
        <v>0</v>
      </c>
      <c r="O10" s="125">
        <v>2</v>
      </c>
      <c r="AA10" s="98">
        <v>12</v>
      </c>
      <c r="AB10" s="98">
        <v>0</v>
      </c>
      <c r="AC10" s="98">
        <v>2</v>
      </c>
      <c r="AZ10" s="98">
        <v>1</v>
      </c>
      <c r="BA10" s="98">
        <f>IF(AZ10=1,G10,0)</f>
        <v>0</v>
      </c>
      <c r="BB10" s="98">
        <f>IF(AZ10=2,G10,0)</f>
        <v>0</v>
      </c>
      <c r="BC10" s="98">
        <f>IF(AZ10=3,G10,0)</f>
        <v>0</v>
      </c>
      <c r="BD10" s="98">
        <f>IF(AZ10=4,G10,0)</f>
        <v>0</v>
      </c>
      <c r="BE10" s="98">
        <f>IF(AZ10=5,G10,0)</f>
        <v>0</v>
      </c>
      <c r="CZ10" s="98">
        <v>0</v>
      </c>
    </row>
    <row r="11" spans="1:104" x14ac:dyDescent="0.2">
      <c r="A11" s="132"/>
      <c r="B11" s="133"/>
      <c r="C11" s="168" t="s">
        <v>72</v>
      </c>
      <c r="D11" s="169"/>
      <c r="E11" s="169"/>
      <c r="F11" s="169"/>
      <c r="G11" s="170"/>
      <c r="O11" s="125">
        <v>3</v>
      </c>
    </row>
    <row r="12" spans="1:104" x14ac:dyDescent="0.2">
      <c r="A12" s="126">
        <v>3</v>
      </c>
      <c r="B12" s="127" t="s">
        <v>73</v>
      </c>
      <c r="C12" s="128" t="s">
        <v>74</v>
      </c>
      <c r="D12" s="129" t="s">
        <v>71</v>
      </c>
      <c r="E12" s="130">
        <v>15</v>
      </c>
      <c r="F12" s="154"/>
      <c r="G12" s="131">
        <f>E12*F12</f>
        <v>0</v>
      </c>
      <c r="O12" s="125">
        <v>2</v>
      </c>
      <c r="AA12" s="98">
        <v>12</v>
      </c>
      <c r="AB12" s="98">
        <v>0</v>
      </c>
      <c r="AC12" s="98">
        <v>3</v>
      </c>
      <c r="AZ12" s="98">
        <v>1</v>
      </c>
      <c r="BA12" s="98">
        <f>IF(AZ12=1,G12,0)</f>
        <v>0</v>
      </c>
      <c r="BB12" s="98">
        <f>IF(AZ12=2,G12,0)</f>
        <v>0</v>
      </c>
      <c r="BC12" s="98">
        <f>IF(AZ12=3,G12,0)</f>
        <v>0</v>
      </c>
      <c r="BD12" s="98">
        <f>IF(AZ12=4,G12,0)</f>
        <v>0</v>
      </c>
      <c r="BE12" s="98">
        <f>IF(AZ12=5,G12,0)</f>
        <v>0</v>
      </c>
      <c r="CZ12" s="98">
        <v>0</v>
      </c>
    </row>
    <row r="13" spans="1:104" x14ac:dyDescent="0.2">
      <c r="A13" s="126">
        <v>4</v>
      </c>
      <c r="B13" s="127" t="s">
        <v>75</v>
      </c>
      <c r="C13" s="128" t="s">
        <v>76</v>
      </c>
      <c r="D13" s="129" t="s">
        <v>71</v>
      </c>
      <c r="E13" s="130">
        <v>27</v>
      </c>
      <c r="F13" s="154"/>
      <c r="G13" s="131">
        <f>E13*F13</f>
        <v>0</v>
      </c>
      <c r="O13" s="125">
        <v>2</v>
      </c>
      <c r="AA13" s="98">
        <v>12</v>
      </c>
      <c r="AB13" s="98">
        <v>0</v>
      </c>
      <c r="AC13" s="98">
        <v>4</v>
      </c>
      <c r="AZ13" s="98">
        <v>1</v>
      </c>
      <c r="BA13" s="98">
        <f>IF(AZ13=1,G13,0)</f>
        <v>0</v>
      </c>
      <c r="BB13" s="98">
        <f>IF(AZ13=2,G13,0)</f>
        <v>0</v>
      </c>
      <c r="BC13" s="98">
        <f>IF(AZ13=3,G13,0)</f>
        <v>0</v>
      </c>
      <c r="BD13" s="98">
        <f>IF(AZ13=4,G13,0)</f>
        <v>0</v>
      </c>
      <c r="BE13" s="98">
        <f>IF(AZ13=5,G13,0)</f>
        <v>0</v>
      </c>
      <c r="CZ13" s="98">
        <v>5.0000000000000002E-5</v>
      </c>
    </row>
    <row r="14" spans="1:104" ht="24" customHeight="1" x14ac:dyDescent="0.2">
      <c r="A14" s="132"/>
      <c r="B14" s="133"/>
      <c r="C14" s="178" t="s">
        <v>77</v>
      </c>
      <c r="D14" s="179"/>
      <c r="E14" s="179"/>
      <c r="F14" s="152"/>
      <c r="G14" s="153"/>
      <c r="O14" s="125">
        <v>3</v>
      </c>
    </row>
    <row r="15" spans="1:104" x14ac:dyDescent="0.2">
      <c r="A15" s="132"/>
      <c r="B15" s="133"/>
      <c r="C15" s="168" t="s">
        <v>78</v>
      </c>
      <c r="D15" s="169"/>
      <c r="E15" s="169"/>
      <c r="F15" s="169"/>
      <c r="G15" s="170"/>
      <c r="O15" s="125">
        <v>3</v>
      </c>
    </row>
    <row r="16" spans="1:104" x14ac:dyDescent="0.2">
      <c r="A16" s="126">
        <v>5</v>
      </c>
      <c r="B16" s="127" t="s">
        <v>79</v>
      </c>
      <c r="C16" s="128" t="s">
        <v>80</v>
      </c>
      <c r="D16" s="129" t="s">
        <v>71</v>
      </c>
      <c r="E16" s="130">
        <v>24</v>
      </c>
      <c r="F16" s="154"/>
      <c r="G16" s="131">
        <f>E16*F16</f>
        <v>0</v>
      </c>
      <c r="O16" s="125">
        <v>2</v>
      </c>
      <c r="AA16" s="98">
        <v>12</v>
      </c>
      <c r="AB16" s="98">
        <v>0</v>
      </c>
      <c r="AC16" s="98">
        <v>5</v>
      </c>
      <c r="AZ16" s="98">
        <v>1</v>
      </c>
      <c r="BA16" s="98">
        <f>IF(AZ16=1,G16,0)</f>
        <v>0</v>
      </c>
      <c r="BB16" s="98">
        <f>IF(AZ16=2,G16,0)</f>
        <v>0</v>
      </c>
      <c r="BC16" s="98">
        <f>IF(AZ16=3,G16,0)</f>
        <v>0</v>
      </c>
      <c r="BD16" s="98">
        <f>IF(AZ16=4,G16,0)</f>
        <v>0</v>
      </c>
      <c r="BE16" s="98">
        <f>IF(AZ16=5,G16,0)</f>
        <v>0</v>
      </c>
      <c r="CZ16" s="98">
        <v>5.0000000000000002E-5</v>
      </c>
    </row>
    <row r="17" spans="1:104" x14ac:dyDescent="0.2">
      <c r="A17" s="132"/>
      <c r="B17" s="133"/>
      <c r="C17" s="168" t="s">
        <v>81</v>
      </c>
      <c r="D17" s="169"/>
      <c r="E17" s="169"/>
      <c r="F17" s="169"/>
      <c r="G17" s="170"/>
      <c r="O17" s="125">
        <v>3</v>
      </c>
    </row>
    <row r="18" spans="1:104" x14ac:dyDescent="0.2">
      <c r="A18" s="126">
        <v>6</v>
      </c>
      <c r="B18" s="127" t="s">
        <v>82</v>
      </c>
      <c r="C18" s="128" t="s">
        <v>83</v>
      </c>
      <c r="D18" s="129" t="s">
        <v>71</v>
      </c>
      <c r="E18" s="130">
        <v>42</v>
      </c>
      <c r="F18" s="154"/>
      <c r="G18" s="131">
        <f>E18*F18</f>
        <v>0</v>
      </c>
      <c r="O18" s="125">
        <v>2</v>
      </c>
      <c r="AA18" s="98">
        <v>12</v>
      </c>
      <c r="AB18" s="98">
        <v>0</v>
      </c>
      <c r="AC18" s="98">
        <v>6</v>
      </c>
      <c r="AZ18" s="98">
        <v>1</v>
      </c>
      <c r="BA18" s="98">
        <f>IF(AZ18=1,G18,0)</f>
        <v>0</v>
      </c>
      <c r="BB18" s="98">
        <f>IF(AZ18=2,G18,0)</f>
        <v>0</v>
      </c>
      <c r="BC18" s="98">
        <f>IF(AZ18=3,G18,0)</f>
        <v>0</v>
      </c>
      <c r="BD18" s="98">
        <f>IF(AZ18=4,G18,0)</f>
        <v>0</v>
      </c>
      <c r="BE18" s="98">
        <f>IF(AZ18=5,G18,0)</f>
        <v>0</v>
      </c>
      <c r="CZ18" s="98">
        <v>0</v>
      </c>
    </row>
    <row r="19" spans="1:104" x14ac:dyDescent="0.2">
      <c r="A19" s="132"/>
      <c r="B19" s="133"/>
      <c r="C19" s="168" t="s">
        <v>84</v>
      </c>
      <c r="D19" s="169"/>
      <c r="E19" s="169"/>
      <c r="F19" s="169"/>
      <c r="G19" s="170"/>
      <c r="O19" s="125">
        <v>3</v>
      </c>
    </row>
    <row r="20" spans="1:104" ht="22.5" x14ac:dyDescent="0.2">
      <c r="A20" s="126">
        <v>7</v>
      </c>
      <c r="B20" s="127" t="s">
        <v>22</v>
      </c>
      <c r="C20" s="128" t="s">
        <v>85</v>
      </c>
      <c r="D20" s="129" t="s">
        <v>71</v>
      </c>
      <c r="E20" s="130">
        <v>27</v>
      </c>
      <c r="F20" s="154"/>
      <c r="G20" s="131">
        <f>E20*F20</f>
        <v>0</v>
      </c>
      <c r="O20" s="125">
        <v>2</v>
      </c>
      <c r="AA20" s="98">
        <v>12</v>
      </c>
      <c r="AB20" s="98">
        <v>0</v>
      </c>
      <c r="AC20" s="98">
        <v>7</v>
      </c>
      <c r="AZ20" s="98">
        <v>1</v>
      </c>
      <c r="BA20" s="98">
        <f>IF(AZ20=1,G20,0)</f>
        <v>0</v>
      </c>
      <c r="BB20" s="98">
        <f>IF(AZ20=2,G20,0)</f>
        <v>0</v>
      </c>
      <c r="BC20" s="98">
        <f>IF(AZ20=3,G20,0)</f>
        <v>0</v>
      </c>
      <c r="BD20" s="98">
        <f>IF(AZ20=4,G20,0)</f>
        <v>0</v>
      </c>
      <c r="BE20" s="98">
        <f>IF(AZ20=5,G20,0)</f>
        <v>0</v>
      </c>
      <c r="CZ20" s="98">
        <v>0</v>
      </c>
    </row>
    <row r="21" spans="1:104" ht="22.5" x14ac:dyDescent="0.2">
      <c r="A21" s="126">
        <v>8</v>
      </c>
      <c r="B21" s="127" t="s">
        <v>22</v>
      </c>
      <c r="C21" s="128" t="s">
        <v>86</v>
      </c>
      <c r="D21" s="129" t="s">
        <v>71</v>
      </c>
      <c r="E21" s="130">
        <v>24</v>
      </c>
      <c r="F21" s="154"/>
      <c r="G21" s="131">
        <f>E21*F21</f>
        <v>0</v>
      </c>
      <c r="O21" s="125">
        <v>2</v>
      </c>
      <c r="AA21" s="98">
        <v>12</v>
      </c>
      <c r="AB21" s="98">
        <v>0</v>
      </c>
      <c r="AC21" s="98">
        <v>8</v>
      </c>
      <c r="AZ21" s="98">
        <v>1</v>
      </c>
      <c r="BA21" s="98">
        <f>IF(AZ21=1,G21,0)</f>
        <v>0</v>
      </c>
      <c r="BB21" s="98">
        <f>IF(AZ21=2,G21,0)</f>
        <v>0</v>
      </c>
      <c r="BC21" s="98">
        <f>IF(AZ21=3,G21,0)</f>
        <v>0</v>
      </c>
      <c r="BD21" s="98">
        <f>IF(AZ21=4,G21,0)</f>
        <v>0</v>
      </c>
      <c r="BE21" s="98">
        <f>IF(AZ21=5,G21,0)</f>
        <v>0</v>
      </c>
      <c r="CZ21" s="98">
        <v>0</v>
      </c>
    </row>
    <row r="22" spans="1:104" x14ac:dyDescent="0.2">
      <c r="A22" s="126">
        <v>9</v>
      </c>
      <c r="B22" s="127" t="s">
        <v>87</v>
      </c>
      <c r="C22" s="128" t="s">
        <v>88</v>
      </c>
      <c r="D22" s="129" t="s">
        <v>89</v>
      </c>
      <c r="E22" s="130">
        <v>150</v>
      </c>
      <c r="F22" s="154"/>
      <c r="G22" s="131">
        <f>E22*F22</f>
        <v>0</v>
      </c>
      <c r="O22" s="125">
        <v>2</v>
      </c>
      <c r="AA22" s="98">
        <v>12</v>
      </c>
      <c r="AB22" s="98">
        <v>0</v>
      </c>
      <c r="AC22" s="98">
        <v>9</v>
      </c>
      <c r="AZ22" s="98">
        <v>1</v>
      </c>
      <c r="BA22" s="98">
        <f>IF(AZ22=1,G22,0)</f>
        <v>0</v>
      </c>
      <c r="BB22" s="98">
        <f>IF(AZ22=2,G22,0)</f>
        <v>0</v>
      </c>
      <c r="BC22" s="98">
        <f>IF(AZ22=3,G22,0)</f>
        <v>0</v>
      </c>
      <c r="BD22" s="98">
        <f>IF(AZ22=4,G22,0)</f>
        <v>0</v>
      </c>
      <c r="BE22" s="98">
        <f>IF(AZ22=5,G22,0)</f>
        <v>0</v>
      </c>
      <c r="CZ22" s="98">
        <v>0</v>
      </c>
    </row>
    <row r="23" spans="1:104" x14ac:dyDescent="0.2">
      <c r="A23" s="132"/>
      <c r="B23" s="133"/>
      <c r="C23" s="168" t="s">
        <v>90</v>
      </c>
      <c r="D23" s="169"/>
      <c r="E23" s="169"/>
      <c r="F23" s="169"/>
      <c r="G23" s="170"/>
      <c r="O23" s="125">
        <v>3</v>
      </c>
    </row>
    <row r="24" spans="1:104" x14ac:dyDescent="0.2">
      <c r="A24" s="126">
        <v>10</v>
      </c>
      <c r="B24" s="127" t="s">
        <v>91</v>
      </c>
      <c r="C24" s="128" t="s">
        <v>92</v>
      </c>
      <c r="D24" s="129" t="s">
        <v>89</v>
      </c>
      <c r="E24" s="130">
        <v>475</v>
      </c>
      <c r="F24" s="154"/>
      <c r="G24" s="131">
        <f>E24*F24</f>
        <v>0</v>
      </c>
      <c r="O24" s="125">
        <v>2</v>
      </c>
      <c r="AA24" s="98">
        <v>12</v>
      </c>
      <c r="AB24" s="98">
        <v>0</v>
      </c>
      <c r="AC24" s="98">
        <v>10</v>
      </c>
      <c r="AZ24" s="98">
        <v>1</v>
      </c>
      <c r="BA24" s="98">
        <f>IF(AZ24=1,G24,0)</f>
        <v>0</v>
      </c>
      <c r="BB24" s="98">
        <f>IF(AZ24=2,G24,0)</f>
        <v>0</v>
      </c>
      <c r="BC24" s="98">
        <f>IF(AZ24=3,G24,0)</f>
        <v>0</v>
      </c>
      <c r="BD24" s="98">
        <f>IF(AZ24=4,G24,0)</f>
        <v>0</v>
      </c>
      <c r="BE24" s="98">
        <f>IF(AZ24=5,G24,0)</f>
        <v>0</v>
      </c>
      <c r="CZ24" s="98">
        <v>0</v>
      </c>
    </row>
    <row r="25" spans="1:104" x14ac:dyDescent="0.2">
      <c r="A25" s="132"/>
      <c r="B25" s="133"/>
      <c r="C25" s="168" t="s">
        <v>93</v>
      </c>
      <c r="D25" s="169"/>
      <c r="E25" s="169"/>
      <c r="F25" s="169"/>
      <c r="G25" s="170"/>
      <c r="O25" s="125">
        <v>3</v>
      </c>
    </row>
    <row r="26" spans="1:104" x14ac:dyDescent="0.2">
      <c r="A26" s="126">
        <v>11</v>
      </c>
      <c r="B26" s="127" t="s">
        <v>94</v>
      </c>
      <c r="C26" s="128" t="s">
        <v>95</v>
      </c>
      <c r="D26" s="129" t="s">
        <v>89</v>
      </c>
      <c r="E26" s="130">
        <v>290</v>
      </c>
      <c r="F26" s="154"/>
      <c r="G26" s="131">
        <f>E26*F26</f>
        <v>0</v>
      </c>
      <c r="O26" s="125">
        <v>2</v>
      </c>
      <c r="AA26" s="98">
        <v>12</v>
      </c>
      <c r="AB26" s="98">
        <v>0</v>
      </c>
      <c r="AC26" s="98">
        <v>11</v>
      </c>
      <c r="AZ26" s="98">
        <v>1</v>
      </c>
      <c r="BA26" s="98">
        <f>IF(AZ26=1,G26,0)</f>
        <v>0</v>
      </c>
      <c r="BB26" s="98">
        <f>IF(AZ26=2,G26,0)</f>
        <v>0</v>
      </c>
      <c r="BC26" s="98">
        <f>IF(AZ26=3,G26,0)</f>
        <v>0</v>
      </c>
      <c r="BD26" s="98">
        <f>IF(AZ26=4,G26,0)</f>
        <v>0</v>
      </c>
      <c r="BE26" s="98">
        <f>IF(AZ26=5,G26,0)</f>
        <v>0</v>
      </c>
      <c r="CZ26" s="98">
        <v>0</v>
      </c>
    </row>
    <row r="27" spans="1:104" x14ac:dyDescent="0.2">
      <c r="A27" s="132"/>
      <c r="B27" s="133"/>
      <c r="C27" s="168" t="s">
        <v>96</v>
      </c>
      <c r="D27" s="169"/>
      <c r="E27" s="169"/>
      <c r="F27" s="169"/>
      <c r="G27" s="170"/>
      <c r="O27" s="125">
        <v>3</v>
      </c>
    </row>
    <row r="28" spans="1:104" x14ac:dyDescent="0.2">
      <c r="A28" s="126">
        <v>12</v>
      </c>
      <c r="B28" s="127" t="s">
        <v>22</v>
      </c>
      <c r="C28" s="128" t="s">
        <v>97</v>
      </c>
      <c r="D28" s="129" t="s">
        <v>89</v>
      </c>
      <c r="E28" s="130">
        <v>185</v>
      </c>
      <c r="F28" s="154"/>
      <c r="G28" s="131">
        <f>E28*F28</f>
        <v>0</v>
      </c>
      <c r="O28" s="125">
        <v>2</v>
      </c>
      <c r="AA28" s="98">
        <v>12</v>
      </c>
      <c r="AB28" s="98">
        <v>0</v>
      </c>
      <c r="AC28" s="98">
        <v>12</v>
      </c>
      <c r="AZ28" s="98">
        <v>1</v>
      </c>
      <c r="BA28" s="98">
        <f>IF(AZ28=1,G28,0)</f>
        <v>0</v>
      </c>
      <c r="BB28" s="98">
        <f>IF(AZ28=2,G28,0)</f>
        <v>0</v>
      </c>
      <c r="BC28" s="98">
        <f>IF(AZ28=3,G28,0)</f>
        <v>0</v>
      </c>
      <c r="BD28" s="98">
        <f>IF(AZ28=4,G28,0)</f>
        <v>0</v>
      </c>
      <c r="BE28" s="98">
        <f>IF(AZ28=5,G28,0)</f>
        <v>0</v>
      </c>
      <c r="CZ28" s="98">
        <v>0</v>
      </c>
    </row>
    <row r="29" spans="1:104" x14ac:dyDescent="0.2">
      <c r="A29" s="132"/>
      <c r="B29" s="133"/>
      <c r="C29" s="168" t="s">
        <v>98</v>
      </c>
      <c r="D29" s="169"/>
      <c r="E29" s="169"/>
      <c r="F29" s="169"/>
      <c r="G29" s="170"/>
      <c r="O29" s="125">
        <v>3</v>
      </c>
    </row>
    <row r="30" spans="1:104" x14ac:dyDescent="0.2">
      <c r="A30" s="126">
        <v>13</v>
      </c>
      <c r="B30" s="127" t="s">
        <v>99</v>
      </c>
      <c r="C30" s="128" t="s">
        <v>100</v>
      </c>
      <c r="D30" s="129" t="s">
        <v>67</v>
      </c>
      <c r="E30" s="130">
        <v>565</v>
      </c>
      <c r="F30" s="154"/>
      <c r="G30" s="131">
        <f>E30*F30</f>
        <v>0</v>
      </c>
      <c r="O30" s="125">
        <v>2</v>
      </c>
      <c r="AA30" s="98">
        <v>12</v>
      </c>
      <c r="AB30" s="98">
        <v>0</v>
      </c>
      <c r="AC30" s="98">
        <v>13</v>
      </c>
      <c r="AZ30" s="98">
        <v>1</v>
      </c>
      <c r="BA30" s="98">
        <f>IF(AZ30=1,G30,0)</f>
        <v>0</v>
      </c>
      <c r="BB30" s="98">
        <f>IF(AZ30=2,G30,0)</f>
        <v>0</v>
      </c>
      <c r="BC30" s="98">
        <f>IF(AZ30=3,G30,0)</f>
        <v>0</v>
      </c>
      <c r="BD30" s="98">
        <f>IF(AZ30=4,G30,0)</f>
        <v>0</v>
      </c>
      <c r="BE30" s="98">
        <f>IF(AZ30=5,G30,0)</f>
        <v>0</v>
      </c>
      <c r="CZ30" s="98">
        <v>0</v>
      </c>
    </row>
    <row r="31" spans="1:104" x14ac:dyDescent="0.2">
      <c r="A31" s="132"/>
      <c r="B31" s="133"/>
      <c r="C31" s="168" t="s">
        <v>101</v>
      </c>
      <c r="D31" s="169"/>
      <c r="E31" s="169"/>
      <c r="F31" s="169"/>
      <c r="G31" s="170"/>
      <c r="O31" s="125">
        <v>3</v>
      </c>
    </row>
    <row r="32" spans="1:104" x14ac:dyDescent="0.2">
      <c r="A32" s="126">
        <v>14</v>
      </c>
      <c r="B32" s="127" t="s">
        <v>102</v>
      </c>
      <c r="C32" s="128" t="s">
        <v>103</v>
      </c>
      <c r="D32" s="129" t="s">
        <v>67</v>
      </c>
      <c r="E32" s="130">
        <v>325</v>
      </c>
      <c r="F32" s="154"/>
      <c r="G32" s="131">
        <f>E32*F32</f>
        <v>0</v>
      </c>
      <c r="O32" s="125">
        <v>2</v>
      </c>
      <c r="AA32" s="98">
        <v>12</v>
      </c>
      <c r="AB32" s="98">
        <v>0</v>
      </c>
      <c r="AC32" s="98">
        <v>14</v>
      </c>
      <c r="AZ32" s="98">
        <v>1</v>
      </c>
      <c r="BA32" s="98">
        <f>IF(AZ32=1,G32,0)</f>
        <v>0</v>
      </c>
      <c r="BB32" s="98">
        <f>IF(AZ32=2,G32,0)</f>
        <v>0</v>
      </c>
      <c r="BC32" s="98">
        <f>IF(AZ32=3,G32,0)</f>
        <v>0</v>
      </c>
      <c r="BD32" s="98">
        <f>IF(AZ32=4,G32,0)</f>
        <v>0</v>
      </c>
      <c r="BE32" s="98">
        <f>IF(AZ32=5,G32,0)</f>
        <v>0</v>
      </c>
      <c r="CZ32" s="98">
        <v>0</v>
      </c>
    </row>
    <row r="33" spans="1:104" x14ac:dyDescent="0.2">
      <c r="A33" s="126">
        <v>15</v>
      </c>
      <c r="B33" s="127" t="s">
        <v>22</v>
      </c>
      <c r="C33" s="128" t="s">
        <v>104</v>
      </c>
      <c r="D33" s="129" t="s">
        <v>105</v>
      </c>
      <c r="E33" s="130">
        <v>8.125</v>
      </c>
      <c r="F33" s="154"/>
      <c r="G33" s="131">
        <f>E33*F33</f>
        <v>0</v>
      </c>
      <c r="O33" s="125">
        <v>2</v>
      </c>
      <c r="AA33" s="98">
        <v>12</v>
      </c>
      <c r="AB33" s="98">
        <v>0</v>
      </c>
      <c r="AC33" s="98">
        <v>15</v>
      </c>
      <c r="AZ33" s="98">
        <v>1</v>
      </c>
      <c r="BA33" s="98">
        <f>IF(AZ33=1,G33,0)</f>
        <v>0</v>
      </c>
      <c r="BB33" s="98">
        <f>IF(AZ33=2,G33,0)</f>
        <v>0</v>
      </c>
      <c r="BC33" s="98">
        <f>IF(AZ33=3,G33,0)</f>
        <v>0</v>
      </c>
      <c r="BD33" s="98">
        <f>IF(AZ33=4,G33,0)</f>
        <v>0</v>
      </c>
      <c r="BE33" s="98">
        <f>IF(AZ33=5,G33,0)</f>
        <v>0</v>
      </c>
      <c r="CZ33" s="98">
        <v>0</v>
      </c>
    </row>
    <row r="34" spans="1:104" x14ac:dyDescent="0.2">
      <c r="A34" s="134"/>
      <c r="B34" s="135" t="s">
        <v>62</v>
      </c>
      <c r="C34" s="136" t="str">
        <f>CONCATENATE(B7," ",C7)</f>
        <v>1 Zemní práce</v>
      </c>
      <c r="D34" s="134"/>
      <c r="E34" s="137"/>
      <c r="F34" s="137"/>
      <c r="G34" s="138">
        <f>SUM(G7:G33)</f>
        <v>0</v>
      </c>
      <c r="O34" s="125">
        <v>4</v>
      </c>
      <c r="BA34" s="139">
        <f>SUM(BA7:BA33)</f>
        <v>0</v>
      </c>
      <c r="BB34" s="139">
        <f>SUM(BB7:BB33)</f>
        <v>0</v>
      </c>
      <c r="BC34" s="139">
        <f>SUM(BC7:BC33)</f>
        <v>0</v>
      </c>
      <c r="BD34" s="139">
        <f>SUM(BD7:BD33)</f>
        <v>0</v>
      </c>
      <c r="BE34" s="139">
        <f>SUM(BE7:BE33)</f>
        <v>0</v>
      </c>
    </row>
    <row r="35" spans="1:104" x14ac:dyDescent="0.2">
      <c r="A35" s="118" t="s">
        <v>59</v>
      </c>
      <c r="B35" s="119" t="s">
        <v>106</v>
      </c>
      <c r="C35" s="120" t="s">
        <v>107</v>
      </c>
      <c r="D35" s="121"/>
      <c r="E35" s="122"/>
      <c r="F35" s="122"/>
      <c r="G35" s="123"/>
      <c r="H35" s="124"/>
      <c r="I35" s="124"/>
      <c r="O35" s="125">
        <v>1</v>
      </c>
    </row>
    <row r="36" spans="1:104" x14ac:dyDescent="0.2">
      <c r="A36" s="126">
        <v>16</v>
      </c>
      <c r="B36" s="127" t="s">
        <v>108</v>
      </c>
      <c r="C36" s="128" t="s">
        <v>109</v>
      </c>
      <c r="D36" s="129" t="s">
        <v>89</v>
      </c>
      <c r="E36" s="130">
        <v>86</v>
      </c>
      <c r="F36" s="154"/>
      <c r="G36" s="131">
        <f>E36*F36</f>
        <v>0</v>
      </c>
      <c r="O36" s="125">
        <v>2</v>
      </c>
      <c r="AA36" s="98">
        <v>12</v>
      </c>
      <c r="AB36" s="98">
        <v>0</v>
      </c>
      <c r="AC36" s="98">
        <v>16</v>
      </c>
      <c r="AZ36" s="98">
        <v>1</v>
      </c>
      <c r="BA36" s="98">
        <f>IF(AZ36=1,G36,0)</f>
        <v>0</v>
      </c>
      <c r="BB36" s="98">
        <f>IF(AZ36=2,G36,0)</f>
        <v>0</v>
      </c>
      <c r="BC36" s="98">
        <f>IF(AZ36=3,G36,0)</f>
        <v>0</v>
      </c>
      <c r="BD36" s="98">
        <f>IF(AZ36=4,G36,0)</f>
        <v>0</v>
      </c>
      <c r="BE36" s="98">
        <f>IF(AZ36=5,G36,0)</f>
        <v>0</v>
      </c>
      <c r="CZ36" s="98">
        <v>2.1215999999999999</v>
      </c>
    </row>
    <row r="37" spans="1:104" x14ac:dyDescent="0.2">
      <c r="A37" s="132"/>
      <c r="B37" s="133"/>
      <c r="C37" s="168" t="s">
        <v>110</v>
      </c>
      <c r="D37" s="169"/>
      <c r="E37" s="169"/>
      <c r="F37" s="169"/>
      <c r="G37" s="170"/>
      <c r="O37" s="125">
        <v>3</v>
      </c>
    </row>
    <row r="38" spans="1:104" x14ac:dyDescent="0.2">
      <c r="A38" s="134"/>
      <c r="B38" s="135" t="s">
        <v>62</v>
      </c>
      <c r="C38" s="136" t="str">
        <f>CONCATENATE(B35," ",C35)</f>
        <v>4 Vodorovné konstrukce</v>
      </c>
      <c r="D38" s="134"/>
      <c r="E38" s="137"/>
      <c r="F38" s="137"/>
      <c r="G38" s="138">
        <f>SUM(G35:G37)</f>
        <v>0</v>
      </c>
      <c r="O38" s="125">
        <v>4</v>
      </c>
      <c r="BA38" s="139">
        <f>SUM(BA35:BA37)</f>
        <v>0</v>
      </c>
      <c r="BB38" s="139">
        <f>SUM(BB35:BB37)</f>
        <v>0</v>
      </c>
      <c r="BC38" s="139">
        <f>SUM(BC35:BC37)</f>
        <v>0</v>
      </c>
      <c r="BD38" s="139">
        <f>SUM(BD35:BD37)</f>
        <v>0</v>
      </c>
      <c r="BE38" s="139">
        <f>SUM(BE35:BE37)</f>
        <v>0</v>
      </c>
    </row>
    <row r="39" spans="1:104" x14ac:dyDescent="0.2">
      <c r="A39" s="118" t="s">
        <v>59</v>
      </c>
      <c r="B39" s="119" t="s">
        <v>111</v>
      </c>
      <c r="C39" s="120" t="s">
        <v>112</v>
      </c>
      <c r="D39" s="121"/>
      <c r="E39" s="122"/>
      <c r="F39" s="122"/>
      <c r="G39" s="123"/>
      <c r="H39" s="124"/>
      <c r="I39" s="124"/>
      <c r="O39" s="125">
        <v>1</v>
      </c>
    </row>
    <row r="40" spans="1:104" x14ac:dyDescent="0.2">
      <c r="A40" s="126">
        <v>17</v>
      </c>
      <c r="B40" s="127" t="s">
        <v>113</v>
      </c>
      <c r="C40" s="128" t="s">
        <v>114</v>
      </c>
      <c r="D40" s="129" t="s">
        <v>115</v>
      </c>
      <c r="E40" s="130">
        <v>182.45699999999999</v>
      </c>
      <c r="F40" s="154"/>
      <c r="G40" s="131">
        <f>E40*F40</f>
        <v>0</v>
      </c>
      <c r="O40" s="125">
        <v>2</v>
      </c>
      <c r="AA40" s="98">
        <v>12</v>
      </c>
      <c r="AB40" s="98">
        <v>0</v>
      </c>
      <c r="AC40" s="98">
        <v>17</v>
      </c>
      <c r="AZ40" s="98">
        <v>1</v>
      </c>
      <c r="BA40" s="98">
        <f>IF(AZ40=1,G40,0)</f>
        <v>0</v>
      </c>
      <c r="BB40" s="98">
        <f>IF(AZ40=2,G40,0)</f>
        <v>0</v>
      </c>
      <c r="BC40" s="98">
        <f>IF(AZ40=3,G40,0)</f>
        <v>0</v>
      </c>
      <c r="BD40" s="98">
        <f>IF(AZ40=4,G40,0)</f>
        <v>0</v>
      </c>
      <c r="BE40" s="98">
        <f>IF(AZ40=5,G40,0)</f>
        <v>0</v>
      </c>
      <c r="CZ40" s="98">
        <v>0</v>
      </c>
    </row>
    <row r="41" spans="1:104" x14ac:dyDescent="0.2">
      <c r="A41" s="134"/>
      <c r="B41" s="135" t="s">
        <v>62</v>
      </c>
      <c r="C41" s="136" t="str">
        <f>CONCATENATE(B39," ",C39)</f>
        <v>99 Staveništní přesun hmot</v>
      </c>
      <c r="D41" s="134"/>
      <c r="E41" s="137"/>
      <c r="F41" s="137"/>
      <c r="G41" s="138">
        <f>SUM(G39:G40)</f>
        <v>0</v>
      </c>
      <c r="O41" s="125">
        <v>4</v>
      </c>
      <c r="BA41" s="139">
        <f>SUM(BA39:BA40)</f>
        <v>0</v>
      </c>
      <c r="BB41" s="139">
        <f>SUM(BB39:BB40)</f>
        <v>0</v>
      </c>
      <c r="BC41" s="139">
        <f>SUM(BC39:BC40)</f>
        <v>0</v>
      </c>
      <c r="BD41" s="139">
        <f>SUM(BD39:BD40)</f>
        <v>0</v>
      </c>
      <c r="BE41" s="139">
        <f>SUM(BE39:BE40)</f>
        <v>0</v>
      </c>
    </row>
    <row r="42" spans="1:104" x14ac:dyDescent="0.2">
      <c r="A42" s="99"/>
      <c r="B42" s="99"/>
      <c r="C42" s="99"/>
      <c r="D42" s="99"/>
      <c r="E42" s="99"/>
      <c r="F42" s="99"/>
      <c r="G42" s="99"/>
    </row>
    <row r="43" spans="1:104" x14ac:dyDescent="0.2">
      <c r="E43" s="98"/>
    </row>
    <row r="44" spans="1:104" x14ac:dyDescent="0.2">
      <c r="E44" s="98"/>
    </row>
    <row r="45" spans="1:104" x14ac:dyDescent="0.2">
      <c r="E45" s="98"/>
    </row>
    <row r="46" spans="1:104" x14ac:dyDescent="0.2">
      <c r="E46" s="98"/>
    </row>
    <row r="47" spans="1:104" x14ac:dyDescent="0.2">
      <c r="E47" s="98"/>
    </row>
    <row r="48" spans="1:104" x14ac:dyDescent="0.2">
      <c r="E48" s="98"/>
    </row>
    <row r="49" spans="5:5" x14ac:dyDescent="0.2">
      <c r="E49" s="98"/>
    </row>
    <row r="50" spans="5:5" x14ac:dyDescent="0.2">
      <c r="E50" s="98"/>
    </row>
    <row r="51" spans="5:5" x14ac:dyDescent="0.2">
      <c r="E51" s="98"/>
    </row>
    <row r="52" spans="5:5" x14ac:dyDescent="0.2">
      <c r="E52" s="98"/>
    </row>
    <row r="53" spans="5:5" x14ac:dyDescent="0.2">
      <c r="E53" s="98"/>
    </row>
    <row r="54" spans="5:5" x14ac:dyDescent="0.2">
      <c r="E54" s="98"/>
    </row>
    <row r="55" spans="5:5" x14ac:dyDescent="0.2">
      <c r="E55" s="98"/>
    </row>
    <row r="56" spans="5:5" x14ac:dyDescent="0.2">
      <c r="E56" s="98"/>
    </row>
    <row r="57" spans="5:5" x14ac:dyDescent="0.2">
      <c r="E57" s="98"/>
    </row>
    <row r="58" spans="5:5" x14ac:dyDescent="0.2">
      <c r="E58" s="98"/>
    </row>
    <row r="59" spans="5:5" x14ac:dyDescent="0.2">
      <c r="E59" s="98"/>
    </row>
    <row r="60" spans="5:5" x14ac:dyDescent="0.2">
      <c r="E60" s="98"/>
    </row>
    <row r="61" spans="5:5" x14ac:dyDescent="0.2">
      <c r="E61" s="98"/>
    </row>
    <row r="62" spans="5:5" x14ac:dyDescent="0.2">
      <c r="E62" s="98"/>
    </row>
    <row r="63" spans="5:5" x14ac:dyDescent="0.2">
      <c r="E63" s="98"/>
    </row>
    <row r="64" spans="5:5" x14ac:dyDescent="0.2">
      <c r="E64" s="98"/>
    </row>
    <row r="65" spans="1:7" x14ac:dyDescent="0.2">
      <c r="A65" s="140"/>
      <c r="B65" s="140"/>
      <c r="C65" s="140"/>
      <c r="D65" s="140"/>
      <c r="E65" s="140"/>
      <c r="F65" s="140"/>
      <c r="G65" s="140"/>
    </row>
    <row r="66" spans="1:7" x14ac:dyDescent="0.2">
      <c r="A66" s="140"/>
      <c r="B66" s="140"/>
      <c r="C66" s="140"/>
      <c r="D66" s="140"/>
      <c r="E66" s="140"/>
      <c r="F66" s="140"/>
      <c r="G66" s="140"/>
    </row>
    <row r="67" spans="1:7" x14ac:dyDescent="0.2">
      <c r="A67" s="140"/>
      <c r="B67" s="140"/>
      <c r="C67" s="140"/>
      <c r="D67" s="140"/>
      <c r="E67" s="140"/>
      <c r="F67" s="140"/>
      <c r="G67" s="140"/>
    </row>
    <row r="68" spans="1:7" x14ac:dyDescent="0.2">
      <c r="A68" s="140"/>
      <c r="B68" s="140"/>
      <c r="C68" s="140"/>
      <c r="D68" s="140"/>
      <c r="E68" s="140"/>
      <c r="F68" s="140"/>
      <c r="G68" s="140"/>
    </row>
    <row r="69" spans="1:7" x14ac:dyDescent="0.2">
      <c r="E69" s="98"/>
    </row>
    <row r="70" spans="1:7" x14ac:dyDescent="0.2">
      <c r="E70" s="98"/>
    </row>
    <row r="71" spans="1:7" x14ac:dyDescent="0.2">
      <c r="E71" s="98"/>
    </row>
    <row r="72" spans="1:7" x14ac:dyDescent="0.2">
      <c r="E72" s="98"/>
    </row>
    <row r="73" spans="1:7" x14ac:dyDescent="0.2">
      <c r="E73" s="98"/>
    </row>
    <row r="74" spans="1:7" x14ac:dyDescent="0.2">
      <c r="E74" s="98"/>
    </row>
    <row r="75" spans="1:7" x14ac:dyDescent="0.2">
      <c r="E75" s="98"/>
    </row>
    <row r="76" spans="1:7" x14ac:dyDescent="0.2">
      <c r="E76" s="98"/>
    </row>
    <row r="77" spans="1:7" x14ac:dyDescent="0.2">
      <c r="E77" s="98"/>
    </row>
    <row r="78" spans="1:7" x14ac:dyDescent="0.2">
      <c r="E78" s="98"/>
    </row>
    <row r="79" spans="1:7" x14ac:dyDescent="0.2">
      <c r="E79" s="98"/>
    </row>
    <row r="80" spans="1:7" x14ac:dyDescent="0.2">
      <c r="E80" s="98"/>
    </row>
    <row r="81" spans="5:5" x14ac:dyDescent="0.2">
      <c r="E81" s="98"/>
    </row>
    <row r="82" spans="5:5" x14ac:dyDescent="0.2">
      <c r="E82" s="98"/>
    </row>
    <row r="83" spans="5:5" x14ac:dyDescent="0.2">
      <c r="E83" s="98"/>
    </row>
    <row r="84" spans="5:5" x14ac:dyDescent="0.2">
      <c r="E84" s="98"/>
    </row>
    <row r="85" spans="5:5" x14ac:dyDescent="0.2">
      <c r="E85" s="98"/>
    </row>
    <row r="86" spans="5:5" x14ac:dyDescent="0.2">
      <c r="E86" s="98"/>
    </row>
    <row r="87" spans="5:5" x14ac:dyDescent="0.2">
      <c r="E87" s="98"/>
    </row>
    <row r="88" spans="5:5" x14ac:dyDescent="0.2">
      <c r="E88" s="98"/>
    </row>
    <row r="89" spans="5:5" x14ac:dyDescent="0.2">
      <c r="E89" s="98"/>
    </row>
    <row r="90" spans="5:5" x14ac:dyDescent="0.2">
      <c r="E90" s="98"/>
    </row>
    <row r="91" spans="5:5" x14ac:dyDescent="0.2">
      <c r="E91" s="98"/>
    </row>
    <row r="92" spans="5:5" x14ac:dyDescent="0.2">
      <c r="E92" s="98"/>
    </row>
    <row r="93" spans="5:5" x14ac:dyDescent="0.2">
      <c r="E93" s="98"/>
    </row>
    <row r="94" spans="5:5" x14ac:dyDescent="0.2">
      <c r="E94" s="98"/>
    </row>
    <row r="95" spans="5:5" x14ac:dyDescent="0.2">
      <c r="E95" s="98"/>
    </row>
    <row r="96" spans="5:5" x14ac:dyDescent="0.2">
      <c r="E96" s="98"/>
    </row>
    <row r="97" spans="1:7" x14ac:dyDescent="0.2">
      <c r="E97" s="98"/>
    </row>
    <row r="98" spans="1:7" x14ac:dyDescent="0.2">
      <c r="E98" s="98"/>
    </row>
    <row r="99" spans="1:7" x14ac:dyDescent="0.2">
      <c r="E99" s="98"/>
    </row>
    <row r="100" spans="1:7" x14ac:dyDescent="0.2">
      <c r="A100" s="141"/>
      <c r="B100" s="141"/>
    </row>
    <row r="101" spans="1:7" x14ac:dyDescent="0.2">
      <c r="A101" s="140"/>
      <c r="B101" s="140"/>
      <c r="C101" s="143"/>
      <c r="D101" s="143"/>
      <c r="E101" s="144"/>
      <c r="F101" s="143"/>
      <c r="G101" s="145"/>
    </row>
    <row r="102" spans="1:7" x14ac:dyDescent="0.2">
      <c r="A102" s="146"/>
      <c r="B102" s="146"/>
      <c r="C102" s="140"/>
      <c r="D102" s="140"/>
      <c r="E102" s="147"/>
      <c r="F102" s="140"/>
      <c r="G102" s="140"/>
    </row>
    <row r="103" spans="1:7" x14ac:dyDescent="0.2">
      <c r="A103" s="140"/>
      <c r="B103" s="140"/>
      <c r="C103" s="140"/>
      <c r="D103" s="140"/>
      <c r="E103" s="147"/>
      <c r="F103" s="140"/>
      <c r="G103" s="140"/>
    </row>
    <row r="104" spans="1:7" x14ac:dyDescent="0.2">
      <c r="A104" s="140"/>
      <c r="B104" s="140"/>
      <c r="C104" s="140"/>
      <c r="D104" s="140"/>
      <c r="E104" s="147"/>
      <c r="F104" s="140"/>
      <c r="G104" s="140"/>
    </row>
    <row r="105" spans="1:7" x14ac:dyDescent="0.2">
      <c r="A105" s="140"/>
      <c r="B105" s="140"/>
      <c r="C105" s="140"/>
      <c r="D105" s="140"/>
      <c r="E105" s="147"/>
      <c r="F105" s="140"/>
      <c r="G105" s="140"/>
    </row>
    <row r="106" spans="1:7" x14ac:dyDescent="0.2">
      <c r="A106" s="140"/>
      <c r="B106" s="140"/>
      <c r="C106" s="140"/>
      <c r="D106" s="140"/>
      <c r="E106" s="147"/>
      <c r="F106" s="140"/>
      <c r="G106" s="140"/>
    </row>
    <row r="107" spans="1:7" x14ac:dyDescent="0.2">
      <c r="A107" s="140"/>
      <c r="B107" s="140"/>
      <c r="C107" s="140"/>
      <c r="D107" s="140"/>
      <c r="E107" s="147"/>
      <c r="F107" s="140"/>
      <c r="G107" s="140"/>
    </row>
    <row r="108" spans="1:7" x14ac:dyDescent="0.2">
      <c r="A108" s="140"/>
      <c r="B108" s="140"/>
      <c r="C108" s="140"/>
      <c r="D108" s="140"/>
      <c r="E108" s="147"/>
      <c r="F108" s="140"/>
      <c r="G108" s="140"/>
    </row>
    <row r="109" spans="1:7" x14ac:dyDescent="0.2">
      <c r="A109" s="140"/>
      <c r="B109" s="140"/>
      <c r="C109" s="140"/>
      <c r="D109" s="140"/>
      <c r="E109" s="147"/>
      <c r="F109" s="140"/>
      <c r="G109" s="140"/>
    </row>
    <row r="110" spans="1:7" x14ac:dyDescent="0.2">
      <c r="A110" s="140"/>
      <c r="B110" s="140"/>
      <c r="C110" s="140"/>
      <c r="D110" s="140"/>
      <c r="E110" s="147"/>
      <c r="F110" s="140"/>
      <c r="G110" s="140"/>
    </row>
    <row r="111" spans="1:7" x14ac:dyDescent="0.2">
      <c r="A111" s="140"/>
      <c r="B111" s="140"/>
      <c r="C111" s="140"/>
      <c r="D111" s="140"/>
      <c r="E111" s="147"/>
      <c r="F111" s="140"/>
      <c r="G111" s="140"/>
    </row>
    <row r="112" spans="1:7" x14ac:dyDescent="0.2">
      <c r="A112" s="140"/>
      <c r="B112" s="140"/>
      <c r="C112" s="140"/>
      <c r="D112" s="140"/>
      <c r="E112" s="147"/>
      <c r="F112" s="140"/>
      <c r="G112" s="140"/>
    </row>
    <row r="113" spans="1:7" x14ac:dyDescent="0.2">
      <c r="A113" s="140"/>
      <c r="B113" s="140"/>
      <c r="C113" s="140"/>
      <c r="D113" s="140"/>
      <c r="E113" s="147"/>
      <c r="F113" s="140"/>
      <c r="G113" s="140"/>
    </row>
    <row r="114" spans="1:7" x14ac:dyDescent="0.2">
      <c r="A114" s="140"/>
      <c r="B114" s="140"/>
      <c r="C114" s="140"/>
      <c r="D114" s="140"/>
      <c r="E114" s="147"/>
      <c r="F114" s="140"/>
      <c r="G114" s="140"/>
    </row>
  </sheetData>
  <sheetProtection password="DD5D" sheet="1" objects="1" scenarios="1"/>
  <mergeCells count="16">
    <mergeCell ref="C31:G31"/>
    <mergeCell ref="C37:G37"/>
    <mergeCell ref="C17:G17"/>
    <mergeCell ref="C19:G19"/>
    <mergeCell ref="C23:G23"/>
    <mergeCell ref="C25:G25"/>
    <mergeCell ref="C27:G27"/>
    <mergeCell ref="C29:G29"/>
    <mergeCell ref="C11:G11"/>
    <mergeCell ref="C15:G15"/>
    <mergeCell ref="A1:G1"/>
    <mergeCell ref="A3:B3"/>
    <mergeCell ref="A4:B4"/>
    <mergeCell ref="E4:G4"/>
    <mergeCell ref="C9:G9"/>
    <mergeCell ref="C14:E1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34</vt:i4>
      </vt:variant>
    </vt:vector>
  </HeadingPairs>
  <TitlesOfParts>
    <vt:vector size="37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Uhlíř</dc:creator>
  <cp:lastModifiedBy>Goláňová Jana Ing.</cp:lastModifiedBy>
  <cp:lastPrinted>2017-04-18T09:59:13Z</cp:lastPrinted>
  <dcterms:created xsi:type="dcterms:W3CDTF">2017-04-18T09:11:18Z</dcterms:created>
  <dcterms:modified xsi:type="dcterms:W3CDTF">2017-05-31T08:57:47Z</dcterms:modified>
</cp:coreProperties>
</file>